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5\1_Internet\Métropole\"/>
    </mc:Choice>
  </mc:AlternateContent>
  <bookViews>
    <workbookView xWindow="0" yWindow="0" windowWidth="21555" windowHeight="9465"/>
  </bookViews>
  <sheets>
    <sheet name="Sommaire" sheetId="12" r:id="rId1"/>
    <sheet name="Fam0" sheetId="11" r:id="rId2"/>
    <sheet name="Fam1" sheetId="1" r:id="rId3"/>
    <sheet name="Fam2" sheetId="2" r:id="rId4"/>
    <sheet name="Fam3" sheetId="5" r:id="rId5"/>
    <sheet name="Fam4" sheetId="3" r:id="rId6"/>
    <sheet name="Fam5" sheetId="6" r:id="rId7"/>
    <sheet name="Fam6" sheetId="7" r:id="rId8"/>
    <sheet name="Fam7" sheetId="8" r:id="rId9"/>
    <sheet name="Fam8" sheetId="9" r:id="rId10"/>
    <sheet name="Fam9" sheetId="10" r:id="rId11"/>
  </sheets>
  <definedNames>
    <definedName name="_xlnm.Print_Area" localSheetId="1">Fam0!$A$1:$G$12</definedName>
    <definedName name="_xlnm.Print_Area" localSheetId="2">'Fam1'!$A$1:$H$57</definedName>
    <definedName name="_xlnm.Print_Area" localSheetId="3">'Fam2'!$A$1:$H$27</definedName>
    <definedName name="_xlnm.Print_Area" localSheetId="4">'Fam3'!$A$1:$H$59</definedName>
    <definedName name="_xlnm.Print_Area" localSheetId="5">'Fam4'!$A$1:$H$44</definedName>
    <definedName name="_xlnm.Print_Area" localSheetId="6">'Fam5'!$A$1:$H$46</definedName>
    <definedName name="_xlnm.Print_Area" localSheetId="7">'Fam6'!$A$1:$I$46</definedName>
    <definedName name="_xlnm.Print_Area" localSheetId="8">'Fam7'!$A$1:$I$28</definedName>
    <definedName name="_xlnm.Print_Area" localSheetId="9">'Fam8'!$A$1:$I$61</definedName>
    <definedName name="_xlnm.Print_Area" localSheetId="10">'Fam9'!$A$1:$I$46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1" l="1"/>
  <c r="B28" i="10" l="1"/>
  <c r="C28" i="10"/>
  <c r="D28" i="10"/>
  <c r="E28" i="10"/>
  <c r="F28" i="10"/>
  <c r="G28" i="10"/>
  <c r="B42" i="1"/>
  <c r="A31" i="10" l="1"/>
  <c r="A15" i="10"/>
  <c r="A41" i="9"/>
  <c r="A20" i="9"/>
  <c r="A19" i="8"/>
  <c r="A9" i="8"/>
  <c r="A31" i="7"/>
  <c r="A15" i="7"/>
  <c r="A31" i="6"/>
  <c r="A15" i="6"/>
  <c r="H28" i="10" l="1"/>
  <c r="H27" i="10"/>
  <c r="H26" i="10"/>
  <c r="H25" i="10"/>
  <c r="H24" i="10"/>
  <c r="H23" i="10"/>
  <c r="H22" i="10"/>
  <c r="H21" i="10"/>
  <c r="H20" i="10"/>
  <c r="H5" i="10"/>
  <c r="H6" i="10"/>
  <c r="H7" i="10"/>
  <c r="H8" i="10"/>
  <c r="H9" i="10"/>
  <c r="H10" i="10"/>
  <c r="H11" i="10"/>
  <c r="H4" i="10"/>
  <c r="C12" i="10"/>
  <c r="D12" i="10"/>
  <c r="E12" i="10"/>
  <c r="F12" i="10"/>
  <c r="G12" i="10"/>
  <c r="B12" i="10"/>
  <c r="G38" i="9"/>
  <c r="F38" i="9"/>
  <c r="E38" i="9"/>
  <c r="D38" i="9"/>
  <c r="C38" i="9"/>
  <c r="B38" i="9"/>
  <c r="H37" i="9"/>
  <c r="H36" i="9"/>
  <c r="H35" i="9"/>
  <c r="H34" i="9"/>
  <c r="H33" i="9"/>
  <c r="H32" i="9"/>
  <c r="H31" i="9"/>
  <c r="H30" i="9"/>
  <c r="H29" i="9"/>
  <c r="H28" i="9"/>
  <c r="H27" i="9"/>
  <c r="H26" i="9"/>
  <c r="H25" i="9"/>
  <c r="C17" i="9"/>
  <c r="D17" i="9"/>
  <c r="E17" i="9"/>
  <c r="F17" i="9"/>
  <c r="G17" i="9"/>
  <c r="B17" i="9"/>
  <c r="H5" i="9"/>
  <c r="H6" i="9"/>
  <c r="H7" i="9"/>
  <c r="H8" i="9"/>
  <c r="H9" i="9"/>
  <c r="H10" i="9"/>
  <c r="H11" i="9"/>
  <c r="H12" i="9"/>
  <c r="H13" i="9"/>
  <c r="H14" i="9"/>
  <c r="H15" i="9"/>
  <c r="H16" i="9"/>
  <c r="H4" i="9"/>
  <c r="G16" i="8"/>
  <c r="F16" i="8"/>
  <c r="E16" i="8"/>
  <c r="D16" i="8"/>
  <c r="C16" i="8"/>
  <c r="B16" i="8"/>
  <c r="H15" i="8"/>
  <c r="H14" i="8"/>
  <c r="C6" i="8"/>
  <c r="D6" i="8"/>
  <c r="E6" i="8"/>
  <c r="F6" i="8"/>
  <c r="G6" i="8"/>
  <c r="B6" i="8"/>
  <c r="H5" i="8"/>
  <c r="H4" i="8"/>
  <c r="G28" i="7"/>
  <c r="F28" i="7"/>
  <c r="E28" i="7"/>
  <c r="D28" i="7"/>
  <c r="C28" i="7"/>
  <c r="B28" i="7"/>
  <c r="H27" i="7"/>
  <c r="H26" i="7"/>
  <c r="H25" i="7"/>
  <c r="H24" i="7"/>
  <c r="H23" i="7"/>
  <c r="H22" i="7"/>
  <c r="H21" i="7"/>
  <c r="H20" i="7"/>
  <c r="C12" i="7"/>
  <c r="D12" i="7"/>
  <c r="E12" i="7"/>
  <c r="F12" i="7"/>
  <c r="G12" i="7"/>
  <c r="B12" i="7"/>
  <c r="H5" i="7"/>
  <c r="H6" i="7"/>
  <c r="H7" i="7"/>
  <c r="H8" i="7"/>
  <c r="H9" i="7"/>
  <c r="H10" i="7"/>
  <c r="H11" i="7"/>
  <c r="H4" i="7"/>
  <c r="F28" i="6"/>
  <c r="E28" i="6"/>
  <c r="D28" i="6"/>
  <c r="C28" i="6"/>
  <c r="B28" i="6"/>
  <c r="G27" i="6"/>
  <c r="G26" i="6"/>
  <c r="G25" i="6"/>
  <c r="G24" i="6"/>
  <c r="G23" i="6"/>
  <c r="G22" i="6"/>
  <c r="G21" i="6"/>
  <c r="G20" i="6"/>
  <c r="G5" i="6"/>
  <c r="G6" i="6"/>
  <c r="G7" i="6"/>
  <c r="G8" i="6"/>
  <c r="G9" i="6"/>
  <c r="G10" i="6"/>
  <c r="G11" i="6"/>
  <c r="G4" i="6"/>
  <c r="C12" i="6"/>
  <c r="D12" i="6"/>
  <c r="E12" i="6"/>
  <c r="F12" i="6"/>
  <c r="B12" i="6"/>
  <c r="F27" i="3"/>
  <c r="E27" i="3"/>
  <c r="D27" i="3"/>
  <c r="C27" i="3"/>
  <c r="B27" i="3"/>
  <c r="G26" i="3"/>
  <c r="G25" i="3"/>
  <c r="G24" i="3"/>
  <c r="G23" i="3"/>
  <c r="G22" i="3"/>
  <c r="G21" i="3"/>
  <c r="G20" i="3"/>
  <c r="G19" i="3"/>
  <c r="G5" i="3"/>
  <c r="G6" i="3"/>
  <c r="G7" i="3"/>
  <c r="G8" i="3"/>
  <c r="G9" i="3"/>
  <c r="G10" i="3"/>
  <c r="G11" i="3"/>
  <c r="G4" i="3"/>
  <c r="C12" i="3"/>
  <c r="D12" i="3"/>
  <c r="E12" i="3"/>
  <c r="F12" i="3"/>
  <c r="B12" i="3"/>
  <c r="F37" i="5"/>
  <c r="E37" i="5"/>
  <c r="D37" i="5"/>
  <c r="C37" i="5"/>
  <c r="B37" i="5"/>
  <c r="G36" i="5"/>
  <c r="G35" i="5"/>
  <c r="G34" i="5"/>
  <c r="G33" i="5"/>
  <c r="G32" i="5"/>
  <c r="G31" i="5"/>
  <c r="G30" i="5"/>
  <c r="G29" i="5"/>
  <c r="G28" i="5"/>
  <c r="G27" i="5"/>
  <c r="G26" i="5"/>
  <c r="G25" i="5"/>
  <c r="G24" i="5"/>
  <c r="C17" i="5"/>
  <c r="D17" i="5"/>
  <c r="E17" i="5"/>
  <c r="F17" i="5"/>
  <c r="B17" i="5"/>
  <c r="G5" i="5"/>
  <c r="G6" i="5"/>
  <c r="G7" i="5"/>
  <c r="G8" i="5"/>
  <c r="G9" i="5"/>
  <c r="G10" i="5"/>
  <c r="G11" i="5"/>
  <c r="G12" i="5"/>
  <c r="G13" i="5"/>
  <c r="G14" i="5"/>
  <c r="G15" i="5"/>
  <c r="G16" i="5"/>
  <c r="G4" i="5"/>
  <c r="F15" i="2"/>
  <c r="E15" i="2"/>
  <c r="D15" i="2"/>
  <c r="C15" i="2"/>
  <c r="B15" i="2"/>
  <c r="G14" i="2"/>
  <c r="G13" i="2"/>
  <c r="G15" i="2" s="1"/>
  <c r="C6" i="2"/>
  <c r="D6" i="2"/>
  <c r="E6" i="2"/>
  <c r="F6" i="2"/>
  <c r="B6" i="2"/>
  <c r="G5" i="2"/>
  <c r="G4" i="2"/>
  <c r="G6" i="2" s="1"/>
  <c r="F35" i="1"/>
  <c r="E35" i="1"/>
  <c r="D35" i="1"/>
  <c r="C35" i="1"/>
  <c r="B35" i="1"/>
  <c r="G34" i="1"/>
  <c r="G33" i="1"/>
  <c r="G32" i="1"/>
  <c r="G31" i="1"/>
  <c r="G30" i="1"/>
  <c r="G29" i="1"/>
  <c r="G28" i="1"/>
  <c r="G27" i="1"/>
  <c r="G26" i="1"/>
  <c r="G25" i="1"/>
  <c r="G24" i="1"/>
  <c r="G23" i="1"/>
  <c r="C16" i="1"/>
  <c r="D16" i="1"/>
  <c r="E16" i="1"/>
  <c r="F16" i="1"/>
  <c r="B16" i="1"/>
  <c r="G5" i="1"/>
  <c r="G6" i="1"/>
  <c r="G7" i="1"/>
  <c r="G8" i="1"/>
  <c r="G9" i="1"/>
  <c r="G10" i="1"/>
  <c r="G11" i="1"/>
  <c r="G12" i="1"/>
  <c r="G13" i="1"/>
  <c r="G14" i="1"/>
  <c r="G15" i="1"/>
  <c r="G4" i="1"/>
  <c r="H12" i="10" l="1"/>
  <c r="H17" i="9"/>
  <c r="H6" i="8"/>
  <c r="H16" i="8"/>
  <c r="G12" i="3"/>
  <c r="H38" i="9"/>
  <c r="H12" i="7"/>
  <c r="H28" i="7"/>
  <c r="G28" i="6"/>
  <c r="G37" i="5"/>
  <c r="G17" i="5"/>
  <c r="G27" i="3"/>
  <c r="G35" i="1"/>
  <c r="G16" i="1"/>
  <c r="G12" i="6"/>
  <c r="H44" i="10"/>
  <c r="G44" i="10"/>
  <c r="F44" i="10"/>
  <c r="E44" i="10"/>
  <c r="D44" i="10"/>
  <c r="C44" i="10"/>
  <c r="B44" i="10"/>
  <c r="H43" i="10"/>
  <c r="G43" i="10"/>
  <c r="F43" i="10"/>
  <c r="E43" i="10"/>
  <c r="D43" i="10"/>
  <c r="C43" i="10"/>
  <c r="B43" i="10"/>
  <c r="H42" i="10"/>
  <c r="G42" i="10"/>
  <c r="F42" i="10"/>
  <c r="E42" i="10"/>
  <c r="D42" i="10"/>
  <c r="C42" i="10"/>
  <c r="B42" i="10"/>
  <c r="H41" i="10"/>
  <c r="G41" i="10"/>
  <c r="F41" i="10"/>
  <c r="E41" i="10"/>
  <c r="D41" i="10"/>
  <c r="C41" i="10"/>
  <c r="B41" i="10"/>
  <c r="H40" i="10"/>
  <c r="G40" i="10"/>
  <c r="F40" i="10"/>
  <c r="E40" i="10"/>
  <c r="D40" i="10"/>
  <c r="C40" i="10"/>
  <c r="B40" i="10"/>
  <c r="H39" i="10"/>
  <c r="G39" i="10"/>
  <c r="F39" i="10"/>
  <c r="E39" i="10"/>
  <c r="D39" i="10"/>
  <c r="C39" i="10"/>
  <c r="B39" i="10"/>
  <c r="H38" i="10"/>
  <c r="G38" i="10"/>
  <c r="F38" i="10"/>
  <c r="E38" i="10"/>
  <c r="D38" i="10"/>
  <c r="C38" i="10"/>
  <c r="B38" i="10"/>
  <c r="H37" i="10"/>
  <c r="G37" i="10"/>
  <c r="F37" i="10"/>
  <c r="E37" i="10"/>
  <c r="D37" i="10"/>
  <c r="C37" i="10"/>
  <c r="B37" i="10"/>
  <c r="H36" i="10"/>
  <c r="G36" i="10"/>
  <c r="F36" i="10"/>
  <c r="E36" i="10"/>
  <c r="D36" i="10"/>
  <c r="C36" i="10"/>
  <c r="B36" i="10"/>
  <c r="B49" i="9"/>
  <c r="C49" i="9"/>
  <c r="D49" i="9"/>
  <c r="E49" i="9"/>
  <c r="F49" i="9"/>
  <c r="G49" i="9"/>
  <c r="H49" i="9"/>
  <c r="B50" i="9"/>
  <c r="C50" i="9"/>
  <c r="D50" i="9"/>
  <c r="E50" i="9"/>
  <c r="F50" i="9"/>
  <c r="G50" i="9"/>
  <c r="H50" i="9"/>
  <c r="B51" i="9"/>
  <c r="C51" i="9"/>
  <c r="D51" i="9"/>
  <c r="E51" i="9"/>
  <c r="F51" i="9"/>
  <c r="G51" i="9"/>
  <c r="H51" i="9"/>
  <c r="B52" i="9"/>
  <c r="C52" i="9"/>
  <c r="D52" i="9"/>
  <c r="E52" i="9"/>
  <c r="F52" i="9"/>
  <c r="G52" i="9"/>
  <c r="H52" i="9"/>
  <c r="B53" i="9"/>
  <c r="C53" i="9"/>
  <c r="D53" i="9"/>
  <c r="E53" i="9"/>
  <c r="F53" i="9"/>
  <c r="G53" i="9"/>
  <c r="H53" i="9"/>
  <c r="B54" i="9"/>
  <c r="C54" i="9"/>
  <c r="D54" i="9"/>
  <c r="E54" i="9"/>
  <c r="F54" i="9"/>
  <c r="G54" i="9"/>
  <c r="H54" i="9"/>
  <c r="H59" i="9"/>
  <c r="G59" i="9"/>
  <c r="F59" i="9"/>
  <c r="E59" i="9"/>
  <c r="D59" i="9"/>
  <c r="C59" i="9"/>
  <c r="B59" i="9"/>
  <c r="H58" i="9"/>
  <c r="G58" i="9"/>
  <c r="F58" i="9"/>
  <c r="E58" i="9"/>
  <c r="D58" i="9"/>
  <c r="C58" i="9"/>
  <c r="B58" i="9"/>
  <c r="H57" i="9"/>
  <c r="G57" i="9"/>
  <c r="F57" i="9"/>
  <c r="E57" i="9"/>
  <c r="D57" i="9"/>
  <c r="C57" i="9"/>
  <c r="B57" i="9"/>
  <c r="H56" i="9"/>
  <c r="G56" i="9"/>
  <c r="F56" i="9"/>
  <c r="E56" i="9"/>
  <c r="D56" i="9"/>
  <c r="C56" i="9"/>
  <c r="B56" i="9"/>
  <c r="H55" i="9"/>
  <c r="G55" i="9"/>
  <c r="F55" i="9"/>
  <c r="E55" i="9"/>
  <c r="D55" i="9"/>
  <c r="C55" i="9"/>
  <c r="B55" i="9"/>
  <c r="H48" i="9"/>
  <c r="G48" i="9"/>
  <c r="F48" i="9"/>
  <c r="E48" i="9"/>
  <c r="D48" i="9"/>
  <c r="C48" i="9"/>
  <c r="B48" i="9"/>
  <c r="H47" i="9"/>
  <c r="G47" i="9"/>
  <c r="F47" i="9"/>
  <c r="E47" i="9"/>
  <c r="D47" i="9"/>
  <c r="C47" i="9"/>
  <c r="B47" i="9"/>
  <c r="H46" i="9"/>
  <c r="G46" i="9"/>
  <c r="F46" i="9"/>
  <c r="E46" i="9"/>
  <c r="D46" i="9"/>
  <c r="C46" i="9"/>
  <c r="B46" i="9"/>
  <c r="H26" i="8" l="1"/>
  <c r="G26" i="8"/>
  <c r="F26" i="8"/>
  <c r="E26" i="8"/>
  <c r="D26" i="8"/>
  <c r="C26" i="8"/>
  <c r="B26" i="8"/>
  <c r="H25" i="8"/>
  <c r="G25" i="8"/>
  <c r="F25" i="8"/>
  <c r="E25" i="8"/>
  <c r="D25" i="8"/>
  <c r="C25" i="8"/>
  <c r="B25" i="8"/>
  <c r="H24" i="8"/>
  <c r="G24" i="8"/>
  <c r="F24" i="8"/>
  <c r="E24" i="8"/>
  <c r="D24" i="8"/>
  <c r="C24" i="8"/>
  <c r="B24" i="8"/>
  <c r="H44" i="7"/>
  <c r="G44" i="7"/>
  <c r="F44" i="7"/>
  <c r="E44" i="7"/>
  <c r="D44" i="7"/>
  <c r="C44" i="7"/>
  <c r="B44" i="7"/>
  <c r="H43" i="7"/>
  <c r="G43" i="7"/>
  <c r="F43" i="7"/>
  <c r="E43" i="7"/>
  <c r="D43" i="7"/>
  <c r="C43" i="7"/>
  <c r="B43" i="7"/>
  <c r="H42" i="7"/>
  <c r="G42" i="7"/>
  <c r="F42" i="7"/>
  <c r="E42" i="7"/>
  <c r="D42" i="7"/>
  <c r="C42" i="7"/>
  <c r="B42" i="7"/>
  <c r="H41" i="7"/>
  <c r="G41" i="7"/>
  <c r="F41" i="7"/>
  <c r="E41" i="7"/>
  <c r="D41" i="7"/>
  <c r="C41" i="7"/>
  <c r="B41" i="7"/>
  <c r="H40" i="7"/>
  <c r="G40" i="7"/>
  <c r="F40" i="7"/>
  <c r="E40" i="7"/>
  <c r="D40" i="7"/>
  <c r="C40" i="7"/>
  <c r="B40" i="7"/>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B55" i="5" l="1"/>
  <c r="C55" i="5"/>
  <c r="D55" i="5"/>
  <c r="E55" i="5"/>
  <c r="F55" i="5"/>
  <c r="G55" i="5"/>
  <c r="G57" i="5" l="1"/>
  <c r="F57" i="5"/>
  <c r="E57" i="5"/>
  <c r="D57" i="5"/>
  <c r="C57" i="5"/>
  <c r="B57" i="5"/>
  <c r="G56" i="5"/>
  <c r="F56" i="5"/>
  <c r="E56" i="5"/>
  <c r="D56" i="5"/>
  <c r="C56" i="5"/>
  <c r="B56"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2" i="3" l="1"/>
  <c r="F42" i="3"/>
  <c r="E42" i="3"/>
  <c r="D42" i="3"/>
  <c r="C42" i="3"/>
  <c r="B42" i="3"/>
  <c r="G41" i="3"/>
  <c r="F41" i="3"/>
  <c r="E41" i="3"/>
  <c r="D41" i="3"/>
  <c r="C41" i="3"/>
  <c r="B41" i="3"/>
  <c r="G40" i="3"/>
  <c r="F40" i="3"/>
  <c r="E40" i="3"/>
  <c r="D40" i="3"/>
  <c r="C40" i="3"/>
  <c r="B40" i="3"/>
  <c r="G39" i="3"/>
  <c r="F39" i="3"/>
  <c r="E39" i="3"/>
  <c r="D39" i="3"/>
  <c r="C39" i="3"/>
  <c r="B39" i="3"/>
  <c r="G38" i="3"/>
  <c r="F38" i="3"/>
  <c r="E38" i="3"/>
  <c r="D38" i="3"/>
  <c r="C38" i="3"/>
  <c r="B38" i="3"/>
  <c r="G37" i="3"/>
  <c r="F37" i="3"/>
  <c r="E37" i="3"/>
  <c r="D37" i="3"/>
  <c r="C37" i="3"/>
  <c r="B37" i="3"/>
  <c r="G36" i="3"/>
  <c r="F36" i="3"/>
  <c r="E36" i="3"/>
  <c r="D36" i="3"/>
  <c r="C36" i="3"/>
  <c r="B36" i="3"/>
  <c r="G35" i="3"/>
  <c r="F35" i="3"/>
  <c r="E35" i="3"/>
  <c r="D35" i="3"/>
  <c r="C35" i="3"/>
  <c r="B35" i="3"/>
  <c r="G34" i="3"/>
  <c r="F34" i="3"/>
  <c r="E34" i="3"/>
  <c r="D34" i="3"/>
  <c r="C34" i="3"/>
  <c r="B34" i="3"/>
  <c r="G24" i="2" l="1"/>
  <c r="F24" i="2"/>
  <c r="E24" i="2"/>
  <c r="D24" i="2"/>
  <c r="C24" i="2"/>
  <c r="B24" i="2"/>
  <c r="G23" i="2"/>
  <c r="F23" i="2"/>
  <c r="E23" i="2"/>
  <c r="D23" i="2"/>
  <c r="C23" i="2"/>
  <c r="B23" i="2"/>
  <c r="G22" i="2"/>
  <c r="F22" i="2"/>
  <c r="E22" i="2"/>
  <c r="D22" i="2"/>
  <c r="C22" i="2"/>
  <c r="B22" i="2"/>
  <c r="C42" i="1" l="1"/>
  <c r="D42" i="1"/>
  <c r="E42" i="1"/>
  <c r="F42" i="1"/>
  <c r="G42" i="1"/>
  <c r="C43" i="1"/>
  <c r="D43" i="1"/>
  <c r="E43" i="1"/>
  <c r="F43" i="1"/>
  <c r="G43" i="1"/>
  <c r="C44" i="1"/>
  <c r="D44" i="1"/>
  <c r="E44" i="1"/>
  <c r="F44" i="1"/>
  <c r="G44" i="1"/>
  <c r="C45" i="1"/>
  <c r="D45" i="1"/>
  <c r="E45" i="1"/>
  <c r="F45" i="1"/>
  <c r="G45" i="1"/>
  <c r="C46" i="1"/>
  <c r="D46" i="1"/>
  <c r="E46" i="1"/>
  <c r="F46" i="1"/>
  <c r="G46" i="1"/>
  <c r="C47" i="1"/>
  <c r="D47" i="1"/>
  <c r="E47" i="1"/>
  <c r="F47" i="1"/>
  <c r="G47" i="1"/>
  <c r="C48" i="1"/>
  <c r="D48" i="1"/>
  <c r="E48" i="1"/>
  <c r="F48" i="1"/>
  <c r="G48" i="1"/>
  <c r="C49" i="1"/>
  <c r="D49" i="1"/>
  <c r="E49" i="1"/>
  <c r="F49" i="1"/>
  <c r="G49" i="1"/>
  <c r="C50" i="1"/>
  <c r="D50" i="1"/>
  <c r="E50" i="1"/>
  <c r="F50" i="1"/>
  <c r="G50" i="1"/>
  <c r="C51" i="1"/>
  <c r="D51" i="1"/>
  <c r="E51" i="1"/>
  <c r="F51" i="1"/>
  <c r="G51" i="1"/>
  <c r="C52" i="1"/>
  <c r="D52" i="1"/>
  <c r="E52" i="1"/>
  <c r="F52" i="1"/>
  <c r="G52" i="1"/>
  <c r="C53" i="1"/>
  <c r="D53" i="1"/>
  <c r="E53" i="1"/>
  <c r="F53" i="1"/>
  <c r="G53" i="1"/>
  <c r="C54" i="1"/>
  <c r="D54" i="1"/>
  <c r="E54" i="1"/>
  <c r="F54" i="1"/>
  <c r="G54" i="1"/>
  <c r="B43" i="1"/>
  <c r="B44" i="1"/>
  <c r="B45" i="1"/>
  <c r="B46" i="1"/>
  <c r="B47" i="1"/>
  <c r="B48" i="1"/>
  <c r="B49" i="1"/>
  <c r="B50" i="1"/>
  <c r="B51" i="1"/>
  <c r="B52" i="1"/>
  <c r="B53" i="1"/>
  <c r="B54" i="1"/>
</calcChain>
</file>

<file path=xl/sharedStrings.xml><?xml version="1.0" encoding="utf-8"?>
<sst xmlns="http://schemas.openxmlformats.org/spreadsheetml/2006/main" count="554" uniqueCount="85">
  <si>
    <t>Familles selon le type de famille et le nombre d'enfants de moins de 25 ans</t>
  </si>
  <si>
    <t>Immigrés</t>
  </si>
  <si>
    <t xml:space="preserve">Aucun enfant de moins de 25 ans </t>
  </si>
  <si>
    <t xml:space="preserve">1 enfant de moins de 25 ans </t>
  </si>
  <si>
    <t xml:space="preserve">2 enfants de moins de 25 ans </t>
  </si>
  <si>
    <t xml:space="preserve">3 enfants de moins de 25 ans </t>
  </si>
  <si>
    <t xml:space="preserve">4 enfants ou plus de moins de 25 ans </t>
  </si>
  <si>
    <t>Ensemble</t>
  </si>
  <si>
    <t>Famille monoparentale composée d'un homme "actif ayant un emploi"</t>
  </si>
  <si>
    <t>Famille monoparentale composée d'un homme autre que "actif ayant un emploi"</t>
  </si>
  <si>
    <t>Famille monoparentale composée d'une femme "actif ayant un emploi"</t>
  </si>
  <si>
    <t>Famille monoparentale composée d'une femme autre que "actif ayant un emploi"</t>
  </si>
  <si>
    <t>Couple sans enfant composé de deux "actifs ayant un emploi"</t>
  </si>
  <si>
    <t>Couple sans enfant composé d'un seul homme "actif ayant un emploi"</t>
  </si>
  <si>
    <t>Couple sans enfant composé d'une seule femme "actif ayant un emploi"</t>
  </si>
  <si>
    <t>Couple sans enfant dont aucun des deux n'est "actif ayant un emploi"</t>
  </si>
  <si>
    <t>Couples avec enfant(s) composé de deux "actif ayant un emploi"</t>
  </si>
  <si>
    <t>Couples avec enfant(s) composé d'un seul homme "actif ayant un emploi"</t>
  </si>
  <si>
    <t>Couples avec enfant(s) composé d'une seule femme "actif ayant un emploi"</t>
  </si>
  <si>
    <t>Couples avec enfant(s) dont aucun des deux n'est "actif ayant un emploi"</t>
  </si>
  <si>
    <t>Non immigrés</t>
  </si>
  <si>
    <t>Population totale</t>
  </si>
  <si>
    <t>Couples selon le statut conjugual des conjoints et le nombre d'enfants de moins de 25 ans</t>
  </si>
  <si>
    <t>Couple de deux personnes mariées</t>
  </si>
  <si>
    <t>Couple de deux personnes non mariées</t>
  </si>
  <si>
    <t>Familles selon la catégorie socioprofessionnelle de la personne de référence et le nombre d'enfants de moins de 25 ans</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</si>
  <si>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</si>
  <si>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</si>
  <si>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</si>
  <si>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</si>
  <si>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</si>
  <si>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</si>
  <si>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</si>
  <si>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</si>
  <si>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Français de naissance</t>
  </si>
  <si>
    <t>Français par acquisition</t>
  </si>
  <si>
    <t>Portugais</t>
  </si>
  <si>
    <t>Italiens</t>
  </si>
  <si>
    <t>Espagnols</t>
  </si>
  <si>
    <t>Autres nationalités de l'UE (à 27)</t>
  </si>
  <si>
    <t>Autres nationalités d'Europe</t>
  </si>
  <si>
    <t>Algériens</t>
  </si>
  <si>
    <t>Marocains</t>
  </si>
  <si>
    <t>Tunisiens</t>
  </si>
  <si>
    <t>Autres nationalités d'Afrique</t>
  </si>
  <si>
    <t>Turcs</t>
  </si>
  <si>
    <t>Autres nationalités</t>
  </si>
  <si>
    <t>Familles selon la nationalité de la personne de référence et le nombre d'enfants de moins de 25 ans</t>
  </si>
  <si>
    <t>Enfants selon le type de famille et le nombre d'enfants de moins de 25 ans</t>
  </si>
  <si>
    <t>Moins de 3 ans</t>
  </si>
  <si>
    <t xml:space="preserve">3 à 5 ans </t>
  </si>
  <si>
    <t xml:space="preserve">6 à 10 ans </t>
  </si>
  <si>
    <t xml:space="preserve">11 à 17 ans </t>
  </si>
  <si>
    <t>18 à 24 ans</t>
  </si>
  <si>
    <t xml:space="preserve">25 ans ou plus </t>
  </si>
  <si>
    <t>Enfants des couples par âge et selon le statut conjugual des conjoints</t>
  </si>
  <si>
    <t>Enfants par âge et selon le type de famille</t>
  </si>
  <si>
    <t>Enfants des familles par âge et nationalité de la personne de référence de la famille</t>
  </si>
  <si>
    <t>Enfants des familles par âge et catégorie socioprofessionnelle de la personne de référence de la famille</t>
  </si>
  <si>
    <t xml:space="preserve">Personnes </t>
  </si>
  <si>
    <t>Familles avec au moins un immigré</t>
  </si>
  <si>
    <t>Familles</t>
  </si>
  <si>
    <t>Familles et personnes immigrées selon la définition retenue</t>
  </si>
  <si>
    <t>Sommaire</t>
  </si>
  <si>
    <t>Fam0 : Familles et personnes immigrées selon la définition retenue</t>
  </si>
  <si>
    <t>Fam1 : Familles selon le type de famille et le nombre d'enfants de moins de 25 ans</t>
  </si>
  <si>
    <t>Fam2 : Couples selon le statut conjugual des conjoints et le nombre d'enfants de moins de 25 ans</t>
  </si>
  <si>
    <t>Fam3 : Familles selon la nationalité de la personne de référence et le nombre d'enfants de moins de 25 ans</t>
  </si>
  <si>
    <t>Fam4 : Familles selon la catégorie socioprofessionnelle de la personne de référence et le nombre d'enfants de moins de 25 ans</t>
  </si>
  <si>
    <t>Fam5 : Enfants selon le type de famille et le nombre d'enfants de moins de 25 ans</t>
  </si>
  <si>
    <t>Fam6 : Enfants par âge et selon le type de famille</t>
  </si>
  <si>
    <t>Fam7 : Enfants des couples par âge et selon le statut conjugual des conjoints</t>
  </si>
  <si>
    <t>Fam8 : Enfants des familles par âge et nationalité de la personne de référence de la famille</t>
  </si>
  <si>
    <t>Fam9 : Enfants des familles par âge et catégorie socioprofessionnelle de la personne de référence de la famille</t>
  </si>
  <si>
    <t>Personne de référence et/ou conjoint sont immigrés</t>
  </si>
  <si>
    <t>Personne de référence immigrée</t>
  </si>
  <si>
    <t>Personne de référence et son conjoint éventuel sont immigrés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</si>
  <si>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</si>
  <si>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</si>
  <si>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Note : une famille est qualifiée d'immigrée lorsque la personne de référence de la famille est immigrée.</t>
  </si>
  <si>
    <t>Note : une famille est qualifiée de non immigrée lorsque la personne de référence de la famille n'est pas immigrée.</t>
  </si>
  <si>
    <t>Note : un couple est qualifié d'immigré lorsque la personne de référence du couple est immigrée.</t>
  </si>
  <si>
    <t>Note : un couple est qualifié de non immigré lorsque la personne de référence du couple n'est pas immigrée.</t>
  </si>
  <si>
    <t>Source : Insee, RP2015, exploitation complémentaire.</t>
  </si>
  <si>
    <t>Champ : France métropolitaine.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</si>
</sst>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scheme val="minor"/>
    </font>
    <font>
      <sz val="9"/>
      <color rgb="FF000000"/>
      <name val="Calibri"/>
      <family val="2"/>
    </font>
    <font>
      <b/>
      <sz val="9"/>
      <color rgb="FF000000"/>
      <name val="Calibri"/>
      <family val="2"/>
    </font>
    <font>
      <b/>
      <sz val="9"/>
      <color theme="1"/>
      <name val="Calibri"/>
      <family val="2"/>
      <scheme val="minor"/>
    </font>
    <font>
      <sz val="9"/>
      <color theme="1"/>
      <name val="Calibri"/>
      <family val="2"/>
    </font>
    <font>
      <b/>
      <sz val="9"/>
      <color theme="1"/>
      <name val="Calibri"/>
      <family val="2"/>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43">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7" fillId="2"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164" fontId="0" fillId="2" borderId="8" xfId="1" applyNumberFormat="1" applyFont="1" applyFill="1" applyBorder="1"/>
    <xf numFmtId="164" fontId="0" fillId="2" borderId="9" xfId="1" applyNumberFormat="1" applyFont="1" applyFill="1" applyBorder="1"/>
    <xf numFmtId="164" fontId="2" fillId="2" borderId="7" xfId="1" applyNumberFormat="1" applyFont="1" applyFill="1" applyBorder="1"/>
    <xf numFmtId="164" fontId="0" fillId="2" borderId="10" xfId="1" applyNumberFormat="1" applyFont="1" applyFill="1" applyBorder="1"/>
    <xf numFmtId="164" fontId="0" fillId="2" borderId="0" xfId="1" applyNumberFormat="1" applyFont="1" applyFill="1" applyBorder="1"/>
    <xf numFmtId="164" fontId="2" fillId="2" borderId="5"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0" fontId="5" fillId="2" borderId="7" xfId="0" applyFont="1" applyFill="1" applyBorder="1"/>
    <xf numFmtId="0" fontId="5" fillId="2" borderId="5" xfId="0" applyFont="1" applyFill="1" applyBorder="1"/>
    <xf numFmtId="164" fontId="2" fillId="2" borderId="1" xfId="1" applyNumberFormat="1" applyFont="1" applyFill="1" applyBorder="1"/>
    <xf numFmtId="0" fontId="0" fillId="2" borderId="0" xfId="0" applyFill="1" applyAlignment="1">
      <alignment wrapText="1"/>
    </xf>
    <xf numFmtId="164" fontId="10" fillId="2" borderId="1" xfId="1" applyNumberFormat="1" applyFont="1" applyFill="1" applyBorder="1" applyAlignment="1">
      <alignment horizontal="center" vertical="center" wrapText="1"/>
    </xf>
    <xf numFmtId="164" fontId="9" fillId="2" borderId="7" xfId="1" applyNumberFormat="1" applyFont="1" applyFill="1" applyBorder="1" applyAlignment="1">
      <alignment vertical="center"/>
    </xf>
    <xf numFmtId="164" fontId="9" fillId="2" borderId="5" xfId="1" applyNumberFormat="1" applyFont="1" applyFill="1" applyBorder="1" applyAlignment="1">
      <alignment vertical="center"/>
    </xf>
    <xf numFmtId="164" fontId="9" fillId="2" borderId="6" xfId="1" applyNumberFormat="1" applyFont="1" applyFill="1" applyBorder="1" applyAlignment="1">
      <alignment vertical="center"/>
    </xf>
    <xf numFmtId="164" fontId="0" fillId="2" borderId="11" xfId="1" applyNumberFormat="1" applyFont="1" applyFill="1" applyBorder="1"/>
    <xf numFmtId="164" fontId="9" fillId="2" borderId="0" xfId="1" applyNumberFormat="1" applyFont="1" applyFill="1" applyBorder="1"/>
    <xf numFmtId="164" fontId="11" fillId="2" borderId="0" xfId="1" applyNumberFormat="1" applyFont="1" applyFill="1" applyBorder="1"/>
    <xf numFmtId="164" fontId="0" fillId="2" borderId="0" xfId="1" applyNumberFormat="1" applyFont="1" applyFill="1"/>
    <xf numFmtId="164" fontId="2" fillId="2" borderId="0" xfId="1" applyNumberFormat="1" applyFont="1" applyFill="1" applyBorder="1"/>
    <xf numFmtId="0" fontId="12" fillId="2" borderId="0" xfId="2" applyFill="1"/>
    <xf numFmtId="164" fontId="2" fillId="2" borderId="6" xfId="1" applyNumberFormat="1" applyFont="1" applyFill="1" applyBorder="1"/>
    <xf numFmtId="164" fontId="9" fillId="2" borderId="0" xfId="1" applyNumberFormat="1" applyFont="1" applyFill="1" applyBorder="1" applyAlignment="1">
      <alignment vertical="center"/>
    </xf>
    <xf numFmtId="164" fontId="10" fillId="2" borderId="2" xfId="1" applyNumberFormat="1" applyFont="1" applyFill="1" applyBorder="1" applyAlignment="1">
      <alignment horizontal="center" vertical="center" wrapText="1"/>
    </xf>
    <xf numFmtId="164" fontId="10" fillId="2" borderId="3" xfId="1" applyNumberFormat="1" applyFont="1" applyFill="1" applyBorder="1" applyAlignment="1">
      <alignment horizontal="center" vertical="center" wrapText="1"/>
    </xf>
    <xf numFmtId="164" fontId="10" fillId="2" borderId="4" xfId="1" applyNumberFormat="1" applyFont="1" applyFill="1" applyBorder="1" applyAlignment="1">
      <alignment horizontal="center" vertical="center" wrapText="1"/>
    </xf>
    <xf numFmtId="164" fontId="0" fillId="2" borderId="0" xfId="0" applyNumberFormat="1" applyFill="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heetViews>
  <sheetFormatPr baseColWidth="10" defaultRowHeight="15" x14ac:dyDescent="0.25"/>
  <cols>
    <col min="1" max="1" width="112.7109375" style="1" customWidth="1"/>
    <col min="2" max="16384" width="11.42578125" style="1"/>
  </cols>
  <sheetData>
    <row r="1" spans="1:1" x14ac:dyDescent="0.25">
      <c r="A1" s="2" t="s">
        <v>63</v>
      </c>
    </row>
    <row r="3" spans="1:1" x14ac:dyDescent="0.25">
      <c r="A3" s="36" t="s">
        <v>64</v>
      </c>
    </row>
    <row r="5" spans="1:1" x14ac:dyDescent="0.25">
      <c r="A5" s="36" t="s">
        <v>65</v>
      </c>
    </row>
    <row r="7" spans="1:1" x14ac:dyDescent="0.25">
      <c r="A7" s="36" t="s">
        <v>66</v>
      </c>
    </row>
    <row r="9" spans="1:1" x14ac:dyDescent="0.25">
      <c r="A9" s="36" t="s">
        <v>67</v>
      </c>
    </row>
    <row r="11" spans="1:1" x14ac:dyDescent="0.25">
      <c r="A11" s="36" t="s">
        <v>68</v>
      </c>
    </row>
    <row r="13" spans="1:1" x14ac:dyDescent="0.25">
      <c r="A13" s="36" t="s">
        <v>69</v>
      </c>
    </row>
    <row r="15" spans="1:1" x14ac:dyDescent="0.25">
      <c r="A15" s="36" t="s">
        <v>70</v>
      </c>
    </row>
    <row r="17" spans="1:1" x14ac:dyDescent="0.25">
      <c r="A17" s="36" t="s">
        <v>71</v>
      </c>
    </row>
    <row r="19" spans="1:1" x14ac:dyDescent="0.25">
      <c r="A19" s="36" t="s">
        <v>72</v>
      </c>
    </row>
    <row r="21" spans="1:1" x14ac:dyDescent="0.25">
      <c r="A21" s="36" t="s">
        <v>73</v>
      </c>
    </row>
  </sheetData>
  <hyperlinks>
    <hyperlink ref="A3" location="Fam0!A1" display="Fam0 : Familles et personnes immigrées selon la définition retenue"/>
    <hyperlink ref="A5" location="'Fam1'!A1" display="Fam1 : Familles selon le type de famille et le nombre d'enfants de moins de 25 ans"/>
    <hyperlink ref="A7" location="'Fam2'!A1" display="Fam2 : Couples selon le statut conjugual des conjoints et le nombre d'enfants de moins de 25 ans"/>
    <hyperlink ref="A9" location="'Fam3'!A1" display="Fam3 : Familles selon la nationalité de la personne de référence et le nombre d'enfants de moins de 25 ans"/>
    <hyperlink ref="A11" location="'Fam4'!A1" display="Fam4 : Familles selon la catégorie socioprofessionnelle de la personne de référence et le nombre d'enfants de moins de 25 ans"/>
    <hyperlink ref="A13" location="'Fam5'!A1" display="Fam5 : Enfants selon le type de famille et le nombre d'enfants de moins de 25 ans"/>
    <hyperlink ref="A15" location="'Fam6'!A1" display="Fam6 : Enfants par âge et selon le type de famille"/>
    <hyperlink ref="A17" location="'Fam7'!A1" display="Fam7 : Enfants des couples par âge et selon le statut conjugual des conjoints"/>
    <hyperlink ref="A19" location="'Fam8'!A1" display="Fam8 : Enfants des familles par âge et nationalité de la personne de référence de la famille"/>
    <hyperlink ref="A21" location="'Fam9'!A1" display="Fam9 : Enfants des familles par âge et catégorie socioprofessionnelle de la personne de référence de la famill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14" x14ac:dyDescent="0.25">
      <c r="A1" s="2" t="s">
        <v>57</v>
      </c>
    </row>
    <row r="2" spans="1:14" x14ac:dyDescent="0.25">
      <c r="A2" s="3" t="s">
        <v>1</v>
      </c>
    </row>
    <row r="3" spans="1:14" ht="39.75" customHeight="1" x14ac:dyDescent="0.25">
      <c r="A3" s="4"/>
      <c r="B3" s="6" t="s">
        <v>49</v>
      </c>
      <c r="C3" s="7" t="s">
        <v>50</v>
      </c>
      <c r="D3" s="7" t="s">
        <v>51</v>
      </c>
      <c r="E3" s="7" t="s">
        <v>52</v>
      </c>
      <c r="F3" s="7" t="s">
        <v>53</v>
      </c>
      <c r="G3" s="8" t="s">
        <v>54</v>
      </c>
      <c r="H3" s="9" t="s">
        <v>7</v>
      </c>
    </row>
    <row r="4" spans="1:14" x14ac:dyDescent="0.25">
      <c r="A4" s="12" t="s">
        <v>34</v>
      </c>
      <c r="B4" s="14"/>
      <c r="C4" s="15"/>
      <c r="D4" s="15"/>
      <c r="E4" s="15"/>
      <c r="F4" s="15"/>
      <c r="G4" s="15"/>
      <c r="H4" s="16">
        <f>SUM(B4:G4)</f>
        <v>0</v>
      </c>
      <c r="I4" s="42"/>
      <c r="J4" s="42"/>
      <c r="K4" s="42"/>
      <c r="L4" s="42"/>
      <c r="M4" s="42"/>
      <c r="N4" s="42"/>
    </row>
    <row r="5" spans="1:14" x14ac:dyDescent="0.25">
      <c r="A5" s="11" t="s">
        <v>35</v>
      </c>
      <c r="B5" s="17">
        <v>143644</v>
      </c>
      <c r="C5" s="18">
        <v>167761</v>
      </c>
      <c r="D5" s="18">
        <v>301837</v>
      </c>
      <c r="E5" s="18">
        <v>404313</v>
      </c>
      <c r="F5" s="18">
        <v>262548</v>
      </c>
      <c r="G5" s="18">
        <v>142554</v>
      </c>
      <c r="H5" s="19">
        <f t="shared" ref="H5:H16" si="0">SUM(B5:G5)</f>
        <v>1422657</v>
      </c>
      <c r="I5" s="42"/>
      <c r="J5" s="42"/>
      <c r="K5" s="42"/>
      <c r="L5" s="42"/>
      <c r="M5" s="42"/>
      <c r="N5" s="42"/>
    </row>
    <row r="6" spans="1:14" x14ac:dyDescent="0.25">
      <c r="A6" s="11" t="s">
        <v>36</v>
      </c>
      <c r="B6" s="17">
        <v>16958</v>
      </c>
      <c r="C6" s="18">
        <v>18114</v>
      </c>
      <c r="D6" s="18">
        <v>33949</v>
      </c>
      <c r="E6" s="18">
        <v>58844</v>
      </c>
      <c r="F6" s="18">
        <v>41860</v>
      </c>
      <c r="G6" s="18">
        <v>24044</v>
      </c>
      <c r="H6" s="19">
        <f t="shared" si="0"/>
        <v>193769</v>
      </c>
      <c r="I6" s="42"/>
      <c r="J6" s="42"/>
      <c r="K6" s="42"/>
      <c r="L6" s="42"/>
      <c r="M6" s="42"/>
      <c r="N6" s="42"/>
    </row>
    <row r="7" spans="1:14" x14ac:dyDescent="0.25">
      <c r="A7" s="11" t="s">
        <v>37</v>
      </c>
      <c r="B7" s="17">
        <v>5123</v>
      </c>
      <c r="C7" s="18">
        <v>5349</v>
      </c>
      <c r="D7" s="18">
        <v>9504</v>
      </c>
      <c r="E7" s="18">
        <v>12472</v>
      </c>
      <c r="F7" s="18">
        <v>6934</v>
      </c>
      <c r="G7" s="18">
        <v>8623</v>
      </c>
      <c r="H7" s="19">
        <f t="shared" si="0"/>
        <v>48005</v>
      </c>
      <c r="I7" s="42"/>
      <c r="J7" s="42"/>
      <c r="K7" s="42"/>
      <c r="L7" s="42"/>
      <c r="M7" s="42"/>
      <c r="N7" s="42"/>
    </row>
    <row r="8" spans="1:14" x14ac:dyDescent="0.25">
      <c r="A8" s="11" t="s">
        <v>38</v>
      </c>
      <c r="B8" s="17">
        <v>4677</v>
      </c>
      <c r="C8" s="18">
        <v>4812</v>
      </c>
      <c r="D8" s="18">
        <v>8348</v>
      </c>
      <c r="E8" s="18">
        <v>10064</v>
      </c>
      <c r="F8" s="18">
        <v>5724</v>
      </c>
      <c r="G8" s="18">
        <v>6477</v>
      </c>
      <c r="H8" s="19">
        <f t="shared" si="0"/>
        <v>40102</v>
      </c>
      <c r="I8" s="42"/>
      <c r="J8" s="42"/>
      <c r="K8" s="42"/>
      <c r="L8" s="42"/>
      <c r="M8" s="42"/>
      <c r="N8" s="42"/>
    </row>
    <row r="9" spans="1:14" x14ac:dyDescent="0.25">
      <c r="A9" s="11" t="s">
        <v>39</v>
      </c>
      <c r="B9" s="17">
        <v>21129</v>
      </c>
      <c r="C9" s="18">
        <v>22390</v>
      </c>
      <c r="D9" s="18">
        <v>37473</v>
      </c>
      <c r="E9" s="18">
        <v>48002</v>
      </c>
      <c r="F9" s="18">
        <v>17015</v>
      </c>
      <c r="G9" s="18">
        <v>7390</v>
      </c>
      <c r="H9" s="19">
        <f t="shared" si="0"/>
        <v>153399</v>
      </c>
      <c r="I9" s="42"/>
      <c r="J9" s="42"/>
      <c r="K9" s="42"/>
      <c r="L9" s="42"/>
      <c r="M9" s="42"/>
      <c r="N9" s="42"/>
    </row>
    <row r="10" spans="1:14" x14ac:dyDescent="0.25">
      <c r="A10" s="11" t="s">
        <v>40</v>
      </c>
      <c r="B10" s="17">
        <v>11155</v>
      </c>
      <c r="C10" s="18">
        <v>11022</v>
      </c>
      <c r="D10" s="18">
        <v>16522</v>
      </c>
      <c r="E10" s="18">
        <v>18345</v>
      </c>
      <c r="F10" s="18">
        <v>8151</v>
      </c>
      <c r="G10" s="18">
        <v>3214</v>
      </c>
      <c r="H10" s="19">
        <f t="shared" si="0"/>
        <v>68409</v>
      </c>
      <c r="I10" s="42"/>
      <c r="J10" s="42"/>
      <c r="K10" s="42"/>
      <c r="L10" s="42"/>
      <c r="M10" s="42"/>
      <c r="N10" s="42"/>
    </row>
    <row r="11" spans="1:14" x14ac:dyDescent="0.25">
      <c r="A11" s="11" t="s">
        <v>41</v>
      </c>
      <c r="B11" s="17">
        <v>37511</v>
      </c>
      <c r="C11" s="18">
        <v>33532</v>
      </c>
      <c r="D11" s="18">
        <v>48123</v>
      </c>
      <c r="E11" s="18">
        <v>49509</v>
      </c>
      <c r="F11" s="18">
        <v>37607</v>
      </c>
      <c r="G11" s="18">
        <v>39629</v>
      </c>
      <c r="H11" s="19">
        <f t="shared" si="0"/>
        <v>245911</v>
      </c>
      <c r="I11" s="42"/>
      <c r="J11" s="42"/>
      <c r="K11" s="42"/>
      <c r="L11" s="42"/>
      <c r="M11" s="42"/>
      <c r="N11" s="42"/>
    </row>
    <row r="12" spans="1:14" x14ac:dyDescent="0.25">
      <c r="A12" s="11" t="s">
        <v>42</v>
      </c>
      <c r="B12" s="17">
        <v>36508</v>
      </c>
      <c r="C12" s="18">
        <v>33691</v>
      </c>
      <c r="D12" s="18">
        <v>44723</v>
      </c>
      <c r="E12" s="18">
        <v>48341</v>
      </c>
      <c r="F12" s="18">
        <v>38978</v>
      </c>
      <c r="G12" s="18">
        <v>28794</v>
      </c>
      <c r="H12" s="19">
        <f t="shared" si="0"/>
        <v>231035</v>
      </c>
      <c r="I12" s="42"/>
      <c r="J12" s="42"/>
      <c r="K12" s="42"/>
      <c r="L12" s="42"/>
      <c r="M12" s="42"/>
      <c r="N12" s="42"/>
    </row>
    <row r="13" spans="1:14" x14ac:dyDescent="0.25">
      <c r="A13" s="11" t="s">
        <v>43</v>
      </c>
      <c r="B13" s="17">
        <v>18837</v>
      </c>
      <c r="C13" s="18">
        <v>15192</v>
      </c>
      <c r="D13" s="18">
        <v>17817</v>
      </c>
      <c r="E13" s="18">
        <v>16766</v>
      </c>
      <c r="F13" s="18">
        <v>12458</v>
      </c>
      <c r="G13" s="18">
        <v>8394</v>
      </c>
      <c r="H13" s="19">
        <f t="shared" si="0"/>
        <v>89464</v>
      </c>
      <c r="I13" s="42"/>
      <c r="J13" s="42"/>
      <c r="K13" s="42"/>
      <c r="L13" s="42"/>
      <c r="M13" s="42"/>
      <c r="N13" s="42"/>
    </row>
    <row r="14" spans="1:14" x14ac:dyDescent="0.25">
      <c r="A14" s="11" t="s">
        <v>44</v>
      </c>
      <c r="B14" s="17">
        <v>56130</v>
      </c>
      <c r="C14" s="18">
        <v>52983</v>
      </c>
      <c r="D14" s="18">
        <v>77645</v>
      </c>
      <c r="E14" s="18">
        <v>78566</v>
      </c>
      <c r="F14" s="18">
        <v>42159</v>
      </c>
      <c r="G14" s="18">
        <v>15296</v>
      </c>
      <c r="H14" s="19">
        <f t="shared" si="0"/>
        <v>322779</v>
      </c>
      <c r="I14" s="42"/>
      <c r="J14" s="42"/>
      <c r="K14" s="42"/>
      <c r="L14" s="42"/>
      <c r="M14" s="42"/>
      <c r="N14" s="42"/>
    </row>
    <row r="15" spans="1:14" x14ac:dyDescent="0.25">
      <c r="A15" s="11" t="s">
        <v>45</v>
      </c>
      <c r="B15" s="17">
        <v>17273</v>
      </c>
      <c r="C15" s="18">
        <v>18459</v>
      </c>
      <c r="D15" s="18">
        <v>30541</v>
      </c>
      <c r="E15" s="18">
        <v>38410</v>
      </c>
      <c r="F15" s="18">
        <v>23678</v>
      </c>
      <c r="G15" s="18">
        <v>9104</v>
      </c>
      <c r="H15" s="19">
        <f t="shared" si="0"/>
        <v>137465</v>
      </c>
      <c r="I15" s="42"/>
      <c r="J15" s="42"/>
      <c r="K15" s="42"/>
      <c r="L15" s="42"/>
      <c r="M15" s="42"/>
      <c r="N15" s="42"/>
    </row>
    <row r="16" spans="1:14" x14ac:dyDescent="0.25">
      <c r="A16" s="13" t="s">
        <v>46</v>
      </c>
      <c r="B16" s="17">
        <v>26015</v>
      </c>
      <c r="C16" s="18">
        <v>24933</v>
      </c>
      <c r="D16" s="18">
        <v>38674</v>
      </c>
      <c r="E16" s="18">
        <v>43678</v>
      </c>
      <c r="F16" s="18">
        <v>23317</v>
      </c>
      <c r="G16" s="18">
        <v>10309</v>
      </c>
      <c r="H16" s="19">
        <f t="shared" si="0"/>
        <v>166926</v>
      </c>
      <c r="I16" s="42"/>
      <c r="J16" s="42"/>
      <c r="K16" s="42"/>
      <c r="L16" s="42"/>
      <c r="M16" s="42"/>
      <c r="N16" s="42"/>
    </row>
    <row r="17" spans="1:14" x14ac:dyDescent="0.25">
      <c r="A17" s="10" t="s">
        <v>7</v>
      </c>
      <c r="B17" s="20">
        <f>SUM(B4:B16)</f>
        <v>394960</v>
      </c>
      <c r="C17" s="21">
        <f t="shared" ref="C17:H17" si="1">SUM(C4:C16)</f>
        <v>408238</v>
      </c>
      <c r="D17" s="21">
        <f t="shared" si="1"/>
        <v>665156</v>
      </c>
      <c r="E17" s="21">
        <f t="shared" si="1"/>
        <v>827310</v>
      </c>
      <c r="F17" s="21">
        <f t="shared" si="1"/>
        <v>520429</v>
      </c>
      <c r="G17" s="22">
        <f t="shared" si="1"/>
        <v>303828</v>
      </c>
      <c r="H17" s="25">
        <f t="shared" si="1"/>
        <v>3119921</v>
      </c>
    </row>
    <row r="18" spans="1:14" x14ac:dyDescent="0.25">
      <c r="A18" s="32" t="s">
        <v>79</v>
      </c>
      <c r="B18" s="35"/>
      <c r="C18" s="35"/>
      <c r="D18" s="35"/>
      <c r="E18" s="35"/>
      <c r="F18" s="35"/>
      <c r="G18" s="35"/>
      <c r="H18" s="35"/>
    </row>
    <row r="19" spans="1:14" x14ac:dyDescent="0.25">
      <c r="A19" s="32" t="s">
        <v>84</v>
      </c>
      <c r="B19" s="35"/>
      <c r="C19" s="35"/>
      <c r="D19" s="35"/>
      <c r="E19" s="35"/>
      <c r="F19" s="35"/>
      <c r="G19" s="35"/>
      <c r="H19" s="35"/>
    </row>
    <row r="20" spans="1:14" x14ac:dyDescent="0.25">
      <c r="A20" s="32" t="str">
        <f>IF(1&lt;2,"Lecture : "&amp;ROUND(F15,0)&amp;" enfants de 18 à 24 ans vivent dans une famille immigrée dont la personne de référence est française par acquisition.","")</f>
        <v>Lecture : 23678 enfants de 18 à 24 ans vivent dans une famille immigrée dont la personne de référence est française par acquisition.</v>
      </c>
      <c r="B20" s="35"/>
      <c r="C20" s="35"/>
      <c r="D20" s="35"/>
      <c r="E20" s="35"/>
      <c r="F20" s="35"/>
      <c r="G20" s="35"/>
      <c r="H20" s="35"/>
    </row>
    <row r="21" spans="1:14" x14ac:dyDescent="0.25">
      <c r="A21" s="33" t="s">
        <v>83</v>
      </c>
      <c r="B21" s="35"/>
      <c r="C21" s="35"/>
      <c r="D21" s="35"/>
      <c r="E21" s="35"/>
      <c r="F21" s="35"/>
      <c r="G21" s="35"/>
      <c r="H21" s="35"/>
    </row>
    <row r="23" spans="1:14" x14ac:dyDescent="0.25">
      <c r="A23" s="3" t="s">
        <v>20</v>
      </c>
    </row>
    <row r="24" spans="1:14" x14ac:dyDescent="0.25">
      <c r="A24" s="4"/>
      <c r="B24" s="6" t="s">
        <v>49</v>
      </c>
      <c r="C24" s="7" t="s">
        <v>50</v>
      </c>
      <c r="D24" s="7" t="s">
        <v>51</v>
      </c>
      <c r="E24" s="7" t="s">
        <v>52</v>
      </c>
      <c r="F24" s="7" t="s">
        <v>53</v>
      </c>
      <c r="G24" s="8" t="s">
        <v>54</v>
      </c>
      <c r="H24" s="9" t="s">
        <v>7</v>
      </c>
    </row>
    <row r="25" spans="1:14" x14ac:dyDescent="0.25">
      <c r="A25" s="12" t="s">
        <v>34</v>
      </c>
      <c r="B25" s="14">
        <v>1754542</v>
      </c>
      <c r="C25" s="15">
        <v>1859147</v>
      </c>
      <c r="D25" s="15">
        <v>3178878</v>
      </c>
      <c r="E25" s="15">
        <v>4445941</v>
      </c>
      <c r="F25" s="15">
        <v>2158734</v>
      </c>
      <c r="G25" s="15">
        <v>1131103</v>
      </c>
      <c r="H25" s="16">
        <f>SUM(B25:G25)</f>
        <v>14528345</v>
      </c>
      <c r="I25" s="42"/>
      <c r="J25" s="42"/>
      <c r="K25" s="42"/>
      <c r="L25" s="42"/>
      <c r="M25" s="42"/>
      <c r="N25" s="42"/>
    </row>
    <row r="26" spans="1:14" x14ac:dyDescent="0.25">
      <c r="A26" s="11" t="s">
        <v>35</v>
      </c>
      <c r="B26" s="17">
        <v>21297</v>
      </c>
      <c r="C26" s="18">
        <v>22539</v>
      </c>
      <c r="D26" s="18">
        <v>36087</v>
      </c>
      <c r="E26" s="18">
        <v>43886</v>
      </c>
      <c r="F26" s="18">
        <v>22695</v>
      </c>
      <c r="G26" s="18">
        <v>10507</v>
      </c>
      <c r="H26" s="19">
        <f t="shared" ref="H26:H37" si="2">SUM(B26:G26)</f>
        <v>157011</v>
      </c>
      <c r="I26" s="42"/>
      <c r="J26" s="42"/>
      <c r="K26" s="42"/>
      <c r="L26" s="42"/>
      <c r="M26" s="42"/>
      <c r="N26" s="42"/>
    </row>
    <row r="27" spans="1:14" x14ac:dyDescent="0.25">
      <c r="A27" s="11" t="s">
        <v>36</v>
      </c>
      <c r="B27" s="17">
        <v>2693</v>
      </c>
      <c r="C27" s="18">
        <v>3282</v>
      </c>
      <c r="D27" s="18">
        <v>6093</v>
      </c>
      <c r="E27" s="18">
        <v>6726</v>
      </c>
      <c r="F27" s="18">
        <v>1887</v>
      </c>
      <c r="G27" s="18">
        <v>230</v>
      </c>
      <c r="H27" s="19">
        <f t="shared" si="2"/>
        <v>20911</v>
      </c>
      <c r="I27" s="42"/>
      <c r="J27" s="42"/>
      <c r="K27" s="42"/>
      <c r="L27" s="42"/>
      <c r="M27" s="42"/>
      <c r="N27" s="42"/>
    </row>
    <row r="28" spans="1:14" x14ac:dyDescent="0.25">
      <c r="A28" s="11" t="s">
        <v>37</v>
      </c>
      <c r="B28" s="17">
        <v>323</v>
      </c>
      <c r="C28" s="18">
        <v>484</v>
      </c>
      <c r="D28" s="18">
        <v>1078</v>
      </c>
      <c r="E28" s="18">
        <v>1712</v>
      </c>
      <c r="F28" s="18">
        <v>1365</v>
      </c>
      <c r="G28" s="18">
        <v>517</v>
      </c>
      <c r="H28" s="19">
        <f t="shared" si="2"/>
        <v>5479</v>
      </c>
      <c r="I28" s="42"/>
      <c r="J28" s="42"/>
      <c r="K28" s="42"/>
      <c r="L28" s="42"/>
      <c r="M28" s="42"/>
      <c r="N28" s="42"/>
    </row>
    <row r="29" spans="1:14" x14ac:dyDescent="0.25">
      <c r="A29" s="11" t="s">
        <v>38</v>
      </c>
      <c r="B29" s="17">
        <v>311</v>
      </c>
      <c r="C29" s="18">
        <v>439</v>
      </c>
      <c r="D29" s="18">
        <v>925</v>
      </c>
      <c r="E29" s="18">
        <v>1496</v>
      </c>
      <c r="F29" s="18">
        <v>817</v>
      </c>
      <c r="G29" s="18">
        <v>169</v>
      </c>
      <c r="H29" s="19">
        <f t="shared" si="2"/>
        <v>4157</v>
      </c>
      <c r="I29" s="42"/>
      <c r="J29" s="42"/>
      <c r="K29" s="42"/>
      <c r="L29" s="42"/>
      <c r="M29" s="42"/>
      <c r="N29" s="42"/>
    </row>
    <row r="30" spans="1:14" x14ac:dyDescent="0.25">
      <c r="A30" s="11" t="s">
        <v>39</v>
      </c>
      <c r="B30" s="17">
        <v>388</v>
      </c>
      <c r="C30" s="18">
        <v>275</v>
      </c>
      <c r="D30" s="18">
        <v>519</v>
      </c>
      <c r="E30" s="18">
        <v>695</v>
      </c>
      <c r="F30" s="18">
        <v>236</v>
      </c>
      <c r="G30" s="18">
        <v>183</v>
      </c>
      <c r="H30" s="19">
        <f t="shared" si="2"/>
        <v>2296</v>
      </c>
      <c r="I30" s="42"/>
      <c r="J30" s="42"/>
      <c r="K30" s="42"/>
      <c r="L30" s="42"/>
      <c r="M30" s="42"/>
      <c r="N30" s="42"/>
    </row>
    <row r="31" spans="1:14" x14ac:dyDescent="0.25">
      <c r="A31" s="11" t="s">
        <v>40</v>
      </c>
      <c r="B31" s="17">
        <v>267</v>
      </c>
      <c r="C31" s="18">
        <v>216</v>
      </c>
      <c r="D31" s="18">
        <v>395</v>
      </c>
      <c r="E31" s="18">
        <v>489</v>
      </c>
      <c r="F31" s="18">
        <v>196</v>
      </c>
      <c r="G31" s="18">
        <v>113</v>
      </c>
      <c r="H31" s="19">
        <f t="shared" si="2"/>
        <v>1676</v>
      </c>
      <c r="I31" s="42"/>
      <c r="J31" s="42"/>
      <c r="K31" s="42"/>
      <c r="L31" s="42"/>
      <c r="M31" s="42"/>
      <c r="N31" s="42"/>
    </row>
    <row r="32" spans="1:14" x14ac:dyDescent="0.25">
      <c r="A32" s="11" t="s">
        <v>41</v>
      </c>
      <c r="B32" s="17">
        <v>466</v>
      </c>
      <c r="C32" s="18">
        <v>521</v>
      </c>
      <c r="D32" s="18">
        <v>1065</v>
      </c>
      <c r="E32" s="18">
        <v>2109</v>
      </c>
      <c r="F32" s="18">
        <v>1915</v>
      </c>
      <c r="G32" s="18">
        <v>992</v>
      </c>
      <c r="H32" s="19">
        <f t="shared" si="2"/>
        <v>7068</v>
      </c>
      <c r="I32" s="42"/>
      <c r="J32" s="42"/>
      <c r="K32" s="42"/>
      <c r="L32" s="42"/>
      <c r="M32" s="42"/>
      <c r="N32" s="42"/>
    </row>
    <row r="33" spans="1:14" x14ac:dyDescent="0.25">
      <c r="A33" s="11" t="s">
        <v>42</v>
      </c>
      <c r="B33" s="17">
        <v>530</v>
      </c>
      <c r="C33" s="18">
        <v>475</v>
      </c>
      <c r="D33" s="18">
        <v>726</v>
      </c>
      <c r="E33" s="18">
        <v>695</v>
      </c>
      <c r="F33" s="18">
        <v>323</v>
      </c>
      <c r="G33" s="18">
        <v>125</v>
      </c>
      <c r="H33" s="19">
        <f t="shared" si="2"/>
        <v>2874</v>
      </c>
      <c r="I33" s="42"/>
      <c r="J33" s="42"/>
      <c r="K33" s="42"/>
      <c r="L33" s="42"/>
      <c r="M33" s="42"/>
      <c r="N33" s="42"/>
    </row>
    <row r="34" spans="1:14" x14ac:dyDescent="0.25">
      <c r="A34" s="11" t="s">
        <v>43</v>
      </c>
      <c r="B34" s="17">
        <v>637</v>
      </c>
      <c r="C34" s="18">
        <v>488</v>
      </c>
      <c r="D34" s="18">
        <v>570</v>
      </c>
      <c r="E34" s="18">
        <v>364</v>
      </c>
      <c r="F34" s="18">
        <v>160</v>
      </c>
      <c r="G34" s="18">
        <v>61</v>
      </c>
      <c r="H34" s="19">
        <f t="shared" si="2"/>
        <v>2280</v>
      </c>
      <c r="I34" s="42"/>
      <c r="J34" s="42"/>
      <c r="K34" s="42"/>
      <c r="L34" s="42"/>
      <c r="M34" s="42"/>
      <c r="N34" s="42"/>
    </row>
    <row r="35" spans="1:14" x14ac:dyDescent="0.25">
      <c r="A35" s="11" t="s">
        <v>44</v>
      </c>
      <c r="B35" s="17">
        <v>603</v>
      </c>
      <c r="C35" s="18">
        <v>569</v>
      </c>
      <c r="D35" s="18">
        <v>723</v>
      </c>
      <c r="E35" s="18">
        <v>751</v>
      </c>
      <c r="F35" s="18">
        <v>378</v>
      </c>
      <c r="G35" s="18">
        <v>128</v>
      </c>
      <c r="H35" s="19">
        <f t="shared" si="2"/>
        <v>3152</v>
      </c>
      <c r="I35" s="42"/>
      <c r="J35" s="42"/>
      <c r="K35" s="42"/>
      <c r="L35" s="42"/>
      <c r="M35" s="42"/>
      <c r="N35" s="42"/>
    </row>
    <row r="36" spans="1:14" x14ac:dyDescent="0.25">
      <c r="A36" s="11" t="s">
        <v>45</v>
      </c>
      <c r="B36" s="17">
        <v>279</v>
      </c>
      <c r="C36" s="18">
        <v>311</v>
      </c>
      <c r="D36" s="18">
        <v>495</v>
      </c>
      <c r="E36" s="18">
        <v>431</v>
      </c>
      <c r="F36" s="18">
        <v>121</v>
      </c>
      <c r="G36" s="18">
        <v>24</v>
      </c>
      <c r="H36" s="19">
        <f t="shared" si="2"/>
        <v>1661</v>
      </c>
      <c r="I36" s="42"/>
      <c r="J36" s="42"/>
      <c r="K36" s="42"/>
      <c r="L36" s="42"/>
      <c r="M36" s="42"/>
      <c r="N36" s="42"/>
    </row>
    <row r="37" spans="1:14" x14ac:dyDescent="0.25">
      <c r="A37" s="13" t="s">
        <v>46</v>
      </c>
      <c r="B37" s="17">
        <v>358</v>
      </c>
      <c r="C37" s="18">
        <v>308</v>
      </c>
      <c r="D37" s="18">
        <v>578</v>
      </c>
      <c r="E37" s="18">
        <v>480</v>
      </c>
      <c r="F37" s="18">
        <v>194</v>
      </c>
      <c r="G37" s="18">
        <v>63</v>
      </c>
      <c r="H37" s="19">
        <f t="shared" si="2"/>
        <v>1981</v>
      </c>
      <c r="I37" s="42"/>
      <c r="J37" s="42"/>
      <c r="K37" s="42"/>
      <c r="L37" s="42"/>
      <c r="M37" s="42"/>
      <c r="N37" s="42"/>
    </row>
    <row r="38" spans="1:14" x14ac:dyDescent="0.25">
      <c r="A38" s="10" t="s">
        <v>7</v>
      </c>
      <c r="B38" s="20">
        <f>SUM(B25:B37)</f>
        <v>1782694</v>
      </c>
      <c r="C38" s="21">
        <f t="shared" ref="C38" si="3">SUM(C25:C37)</f>
        <v>1889054</v>
      </c>
      <c r="D38" s="21">
        <f t="shared" ref="D38" si="4">SUM(D25:D37)</f>
        <v>3228132</v>
      </c>
      <c r="E38" s="21">
        <f t="shared" ref="E38" si="5">SUM(E25:E37)</f>
        <v>4505775</v>
      </c>
      <c r="F38" s="21">
        <f t="shared" ref="F38" si="6">SUM(F25:F37)</f>
        <v>2189021</v>
      </c>
      <c r="G38" s="22">
        <f t="shared" ref="G38" si="7">SUM(G25:G37)</f>
        <v>1144215</v>
      </c>
      <c r="H38" s="25">
        <f t="shared" ref="H38" si="8">SUM(H25:H37)</f>
        <v>14738891</v>
      </c>
    </row>
    <row r="39" spans="1:14" x14ac:dyDescent="0.25">
      <c r="A39" s="32" t="s">
        <v>80</v>
      </c>
      <c r="B39" s="35"/>
      <c r="C39" s="35"/>
      <c r="D39" s="35"/>
      <c r="E39" s="35"/>
      <c r="F39" s="35"/>
      <c r="G39" s="35"/>
      <c r="H39" s="35"/>
    </row>
    <row r="40" spans="1:14" x14ac:dyDescent="0.25">
      <c r="A40" s="32" t="s">
        <v>84</v>
      </c>
      <c r="B40" s="35"/>
      <c r="C40" s="35"/>
      <c r="D40" s="35"/>
      <c r="E40" s="35"/>
      <c r="F40" s="35"/>
      <c r="G40" s="35"/>
      <c r="H40" s="35"/>
    </row>
    <row r="41" spans="1:14" x14ac:dyDescent="0.25">
      <c r="A41" s="32" t="str">
        <f>IF(1&lt;2,"Lecture : "&amp;ROUND(F36,0)&amp;" enfants de 18 à 24 ans vivent dans une famille non immigrée dont la personne de référence est française par acquisition.","")</f>
        <v>Lecture : 121 enfants de 18 à 24 ans vivent dans une famille non immigrée dont la personne de référence est française par acquisition.</v>
      </c>
      <c r="B41" s="35"/>
      <c r="C41" s="35"/>
      <c r="D41" s="35"/>
      <c r="E41" s="35"/>
      <c r="F41" s="35"/>
      <c r="G41" s="35"/>
      <c r="H41" s="35"/>
    </row>
    <row r="42" spans="1:14" x14ac:dyDescent="0.25">
      <c r="A42" s="33" t="s">
        <v>83</v>
      </c>
      <c r="B42" s="35"/>
      <c r="C42" s="35"/>
      <c r="D42" s="35"/>
      <c r="E42" s="35"/>
      <c r="F42" s="35"/>
      <c r="G42" s="35"/>
      <c r="H42" s="35"/>
    </row>
    <row r="44" spans="1:14" x14ac:dyDescent="0.25">
      <c r="A44" s="3" t="s">
        <v>21</v>
      </c>
    </row>
    <row r="45" spans="1:14" x14ac:dyDescent="0.25">
      <c r="A45" s="4"/>
      <c r="B45" s="6" t="s">
        <v>49</v>
      </c>
      <c r="C45" s="7" t="s">
        <v>50</v>
      </c>
      <c r="D45" s="7" t="s">
        <v>51</v>
      </c>
      <c r="E45" s="7" t="s">
        <v>52</v>
      </c>
      <c r="F45" s="7" t="s">
        <v>53</v>
      </c>
      <c r="G45" s="8" t="s">
        <v>54</v>
      </c>
      <c r="H45" s="9" t="s">
        <v>7</v>
      </c>
    </row>
    <row r="46" spans="1:14" x14ac:dyDescent="0.25">
      <c r="A46" s="12" t="s">
        <v>34</v>
      </c>
      <c r="B46" s="14">
        <f t="shared" ref="B46:H48" si="9">B4+B25</f>
        <v>1754542</v>
      </c>
      <c r="C46" s="15">
        <f t="shared" si="9"/>
        <v>1859147</v>
      </c>
      <c r="D46" s="15">
        <f t="shared" si="9"/>
        <v>3178878</v>
      </c>
      <c r="E46" s="15">
        <f t="shared" si="9"/>
        <v>4445941</v>
      </c>
      <c r="F46" s="15">
        <f t="shared" si="9"/>
        <v>2158734</v>
      </c>
      <c r="G46" s="15">
        <f t="shared" si="9"/>
        <v>1131103</v>
      </c>
      <c r="H46" s="16">
        <f t="shared" si="9"/>
        <v>14528345</v>
      </c>
    </row>
    <row r="47" spans="1:14" x14ac:dyDescent="0.25">
      <c r="A47" s="11" t="s">
        <v>35</v>
      </c>
      <c r="B47" s="17">
        <f t="shared" si="9"/>
        <v>164941</v>
      </c>
      <c r="C47" s="18">
        <f t="shared" si="9"/>
        <v>190300</v>
      </c>
      <c r="D47" s="18">
        <f t="shared" si="9"/>
        <v>337924</v>
      </c>
      <c r="E47" s="18">
        <f t="shared" si="9"/>
        <v>448199</v>
      </c>
      <c r="F47" s="18">
        <f t="shared" si="9"/>
        <v>285243</v>
      </c>
      <c r="G47" s="18">
        <f t="shared" si="9"/>
        <v>153061</v>
      </c>
      <c r="H47" s="19">
        <f t="shared" si="9"/>
        <v>1579668</v>
      </c>
    </row>
    <row r="48" spans="1:14" x14ac:dyDescent="0.25">
      <c r="A48" s="11" t="s">
        <v>36</v>
      </c>
      <c r="B48" s="17">
        <f t="shared" si="9"/>
        <v>19651</v>
      </c>
      <c r="C48" s="18">
        <f t="shared" si="9"/>
        <v>21396</v>
      </c>
      <c r="D48" s="18">
        <f t="shared" si="9"/>
        <v>40042</v>
      </c>
      <c r="E48" s="18">
        <f t="shared" si="9"/>
        <v>65570</v>
      </c>
      <c r="F48" s="18">
        <f t="shared" si="9"/>
        <v>43747</v>
      </c>
      <c r="G48" s="18">
        <f t="shared" si="9"/>
        <v>24274</v>
      </c>
      <c r="H48" s="19">
        <f t="shared" si="9"/>
        <v>214680</v>
      </c>
    </row>
    <row r="49" spans="1:8" x14ac:dyDescent="0.25">
      <c r="A49" s="11" t="s">
        <v>37</v>
      </c>
      <c r="B49" s="17">
        <f t="shared" ref="B49:H49" si="10">B7+B28</f>
        <v>5446</v>
      </c>
      <c r="C49" s="18">
        <f t="shared" si="10"/>
        <v>5833</v>
      </c>
      <c r="D49" s="18">
        <f t="shared" si="10"/>
        <v>10582</v>
      </c>
      <c r="E49" s="18">
        <f t="shared" si="10"/>
        <v>14184</v>
      </c>
      <c r="F49" s="18">
        <f t="shared" si="10"/>
        <v>8299</v>
      </c>
      <c r="G49" s="18">
        <f t="shared" si="10"/>
        <v>9140</v>
      </c>
      <c r="H49" s="19">
        <f t="shared" si="10"/>
        <v>53484</v>
      </c>
    </row>
    <row r="50" spans="1:8" x14ac:dyDescent="0.25">
      <c r="A50" s="11" t="s">
        <v>38</v>
      </c>
      <c r="B50" s="17">
        <f t="shared" ref="B50:H50" si="11">B8+B29</f>
        <v>4988</v>
      </c>
      <c r="C50" s="18">
        <f t="shared" si="11"/>
        <v>5251</v>
      </c>
      <c r="D50" s="18">
        <f t="shared" si="11"/>
        <v>9273</v>
      </c>
      <c r="E50" s="18">
        <f t="shared" si="11"/>
        <v>11560</v>
      </c>
      <c r="F50" s="18">
        <f t="shared" si="11"/>
        <v>6541</v>
      </c>
      <c r="G50" s="18">
        <f t="shared" si="11"/>
        <v>6646</v>
      </c>
      <c r="H50" s="19">
        <f t="shared" si="11"/>
        <v>44259</v>
      </c>
    </row>
    <row r="51" spans="1:8" x14ac:dyDescent="0.25">
      <c r="A51" s="11" t="s">
        <v>39</v>
      </c>
      <c r="B51" s="17">
        <f t="shared" ref="B51:H51" si="12">B9+B30</f>
        <v>21517</v>
      </c>
      <c r="C51" s="18">
        <f t="shared" si="12"/>
        <v>22665</v>
      </c>
      <c r="D51" s="18">
        <f t="shared" si="12"/>
        <v>37992</v>
      </c>
      <c r="E51" s="18">
        <f t="shared" si="12"/>
        <v>48697</v>
      </c>
      <c r="F51" s="18">
        <f t="shared" si="12"/>
        <v>17251</v>
      </c>
      <c r="G51" s="18">
        <f t="shared" si="12"/>
        <v>7573</v>
      </c>
      <c r="H51" s="19">
        <f t="shared" si="12"/>
        <v>155695</v>
      </c>
    </row>
    <row r="52" spans="1:8" x14ac:dyDescent="0.25">
      <c r="A52" s="11" t="s">
        <v>40</v>
      </c>
      <c r="B52" s="17">
        <f t="shared" ref="B52:H52" si="13">B10+B31</f>
        <v>11422</v>
      </c>
      <c r="C52" s="18">
        <f t="shared" si="13"/>
        <v>11238</v>
      </c>
      <c r="D52" s="18">
        <f t="shared" si="13"/>
        <v>16917</v>
      </c>
      <c r="E52" s="18">
        <f t="shared" si="13"/>
        <v>18834</v>
      </c>
      <c r="F52" s="18">
        <f t="shared" si="13"/>
        <v>8347</v>
      </c>
      <c r="G52" s="18">
        <f t="shared" si="13"/>
        <v>3327</v>
      </c>
      <c r="H52" s="19">
        <f t="shared" si="13"/>
        <v>70085</v>
      </c>
    </row>
    <row r="53" spans="1:8" x14ac:dyDescent="0.25">
      <c r="A53" s="11" t="s">
        <v>41</v>
      </c>
      <c r="B53" s="17">
        <f t="shared" ref="B53:H53" si="14">B11+B32</f>
        <v>37977</v>
      </c>
      <c r="C53" s="18">
        <f t="shared" si="14"/>
        <v>34053</v>
      </c>
      <c r="D53" s="18">
        <f t="shared" si="14"/>
        <v>49188</v>
      </c>
      <c r="E53" s="18">
        <f t="shared" si="14"/>
        <v>51618</v>
      </c>
      <c r="F53" s="18">
        <f t="shared" si="14"/>
        <v>39522</v>
      </c>
      <c r="G53" s="18">
        <f t="shared" si="14"/>
        <v>40621</v>
      </c>
      <c r="H53" s="19">
        <f t="shared" si="14"/>
        <v>252979</v>
      </c>
    </row>
    <row r="54" spans="1:8" x14ac:dyDescent="0.25">
      <c r="A54" s="11" t="s">
        <v>42</v>
      </c>
      <c r="B54" s="17">
        <f t="shared" ref="B54:H54" si="15">B12+B33</f>
        <v>37038</v>
      </c>
      <c r="C54" s="18">
        <f t="shared" si="15"/>
        <v>34166</v>
      </c>
      <c r="D54" s="18">
        <f t="shared" si="15"/>
        <v>45449</v>
      </c>
      <c r="E54" s="18">
        <f t="shared" si="15"/>
        <v>49036</v>
      </c>
      <c r="F54" s="18">
        <f t="shared" si="15"/>
        <v>39301</v>
      </c>
      <c r="G54" s="18">
        <f t="shared" si="15"/>
        <v>28919</v>
      </c>
      <c r="H54" s="19">
        <f t="shared" si="15"/>
        <v>233909</v>
      </c>
    </row>
    <row r="55" spans="1:8" x14ac:dyDescent="0.25">
      <c r="A55" s="11" t="s">
        <v>43</v>
      </c>
      <c r="B55" s="17">
        <f t="shared" ref="B55:H59" si="16">B13+B34</f>
        <v>19474</v>
      </c>
      <c r="C55" s="18">
        <f t="shared" si="16"/>
        <v>15680</v>
      </c>
      <c r="D55" s="18">
        <f t="shared" si="16"/>
        <v>18387</v>
      </c>
      <c r="E55" s="18">
        <f t="shared" si="16"/>
        <v>17130</v>
      </c>
      <c r="F55" s="18">
        <f t="shared" si="16"/>
        <v>12618</v>
      </c>
      <c r="G55" s="18">
        <f t="shared" si="16"/>
        <v>8455</v>
      </c>
      <c r="H55" s="19">
        <f t="shared" si="16"/>
        <v>91744</v>
      </c>
    </row>
    <row r="56" spans="1:8" x14ac:dyDescent="0.25">
      <c r="A56" s="11" t="s">
        <v>44</v>
      </c>
      <c r="B56" s="17">
        <f t="shared" si="16"/>
        <v>56733</v>
      </c>
      <c r="C56" s="18">
        <f t="shared" si="16"/>
        <v>53552</v>
      </c>
      <c r="D56" s="18">
        <f t="shared" si="16"/>
        <v>78368</v>
      </c>
      <c r="E56" s="18">
        <f t="shared" si="16"/>
        <v>79317</v>
      </c>
      <c r="F56" s="18">
        <f t="shared" si="16"/>
        <v>42537</v>
      </c>
      <c r="G56" s="18">
        <f t="shared" si="16"/>
        <v>15424</v>
      </c>
      <c r="H56" s="19">
        <f t="shared" si="16"/>
        <v>325931</v>
      </c>
    </row>
    <row r="57" spans="1:8" x14ac:dyDescent="0.25">
      <c r="A57" s="11" t="s">
        <v>45</v>
      </c>
      <c r="B57" s="17">
        <f t="shared" si="16"/>
        <v>17552</v>
      </c>
      <c r="C57" s="18">
        <f t="shared" si="16"/>
        <v>18770</v>
      </c>
      <c r="D57" s="18">
        <f t="shared" si="16"/>
        <v>31036</v>
      </c>
      <c r="E57" s="18">
        <f t="shared" si="16"/>
        <v>38841</v>
      </c>
      <c r="F57" s="18">
        <f t="shared" si="16"/>
        <v>23799</v>
      </c>
      <c r="G57" s="18">
        <f t="shared" si="16"/>
        <v>9128</v>
      </c>
      <c r="H57" s="19">
        <f t="shared" si="16"/>
        <v>139126</v>
      </c>
    </row>
    <row r="58" spans="1:8" x14ac:dyDescent="0.25">
      <c r="A58" s="13" t="s">
        <v>46</v>
      </c>
      <c r="B58" s="17">
        <f t="shared" si="16"/>
        <v>26373</v>
      </c>
      <c r="C58" s="18">
        <f t="shared" si="16"/>
        <v>25241</v>
      </c>
      <c r="D58" s="18">
        <f t="shared" si="16"/>
        <v>39252</v>
      </c>
      <c r="E58" s="18">
        <f t="shared" si="16"/>
        <v>44158</v>
      </c>
      <c r="F58" s="18">
        <f t="shared" si="16"/>
        <v>23511</v>
      </c>
      <c r="G58" s="18">
        <f t="shared" si="16"/>
        <v>10372</v>
      </c>
      <c r="H58" s="19">
        <f t="shared" si="16"/>
        <v>168907</v>
      </c>
    </row>
    <row r="59" spans="1:8" x14ac:dyDescent="0.25">
      <c r="A59" s="10" t="s">
        <v>7</v>
      </c>
      <c r="B59" s="20">
        <f t="shared" si="16"/>
        <v>2177654</v>
      </c>
      <c r="C59" s="21">
        <f t="shared" si="16"/>
        <v>2297292</v>
      </c>
      <c r="D59" s="21">
        <f t="shared" si="16"/>
        <v>3893288</v>
      </c>
      <c r="E59" s="21">
        <f t="shared" si="16"/>
        <v>5333085</v>
      </c>
      <c r="F59" s="21">
        <f t="shared" si="16"/>
        <v>2709450</v>
      </c>
      <c r="G59" s="22">
        <f t="shared" si="16"/>
        <v>1448043</v>
      </c>
      <c r="H59" s="25">
        <f t="shared" si="16"/>
        <v>17858812</v>
      </c>
    </row>
    <row r="60" spans="1:8" x14ac:dyDescent="0.25">
      <c r="A60" s="32" t="s">
        <v>84</v>
      </c>
    </row>
    <row r="61" spans="1:8" x14ac:dyDescent="0.25">
      <c r="A61" s="33" t="s">
        <v>83</v>
      </c>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14" x14ac:dyDescent="0.25">
      <c r="A1" s="2" t="s">
        <v>58</v>
      </c>
    </row>
    <row r="2" spans="1:14" x14ac:dyDescent="0.25">
      <c r="A2" s="3" t="s">
        <v>1</v>
      </c>
    </row>
    <row r="3" spans="1:14" ht="39.75" customHeight="1" x14ac:dyDescent="0.25">
      <c r="A3" s="4"/>
      <c r="B3" s="6" t="s">
        <v>49</v>
      </c>
      <c r="C3" s="7" t="s">
        <v>50</v>
      </c>
      <c r="D3" s="7" t="s">
        <v>51</v>
      </c>
      <c r="E3" s="7" t="s">
        <v>52</v>
      </c>
      <c r="F3" s="7" t="s">
        <v>53</v>
      </c>
      <c r="G3" s="8" t="s">
        <v>54</v>
      </c>
      <c r="H3" s="9" t="s">
        <v>7</v>
      </c>
    </row>
    <row r="4" spans="1:14" x14ac:dyDescent="0.25">
      <c r="A4" s="23" t="s">
        <v>26</v>
      </c>
      <c r="B4" s="14">
        <v>752</v>
      </c>
      <c r="C4" s="15">
        <v>883</v>
      </c>
      <c r="D4" s="15">
        <v>1729</v>
      </c>
      <c r="E4" s="15">
        <v>2883</v>
      </c>
      <c r="F4" s="15">
        <v>1256</v>
      </c>
      <c r="G4" s="15">
        <v>521</v>
      </c>
      <c r="H4" s="16">
        <f>SUM(B4:G4)</f>
        <v>8024</v>
      </c>
      <c r="I4" s="42"/>
      <c r="J4" s="42"/>
      <c r="K4" s="42"/>
      <c r="L4" s="42"/>
      <c r="M4" s="42"/>
      <c r="N4" s="42"/>
    </row>
    <row r="5" spans="1:14" x14ac:dyDescent="0.25">
      <c r="A5" s="24" t="s">
        <v>27</v>
      </c>
      <c r="B5" s="17">
        <v>30698</v>
      </c>
      <c r="C5" s="18">
        <v>36327</v>
      </c>
      <c r="D5" s="18">
        <v>63494</v>
      </c>
      <c r="E5" s="18">
        <v>85018</v>
      </c>
      <c r="F5" s="18">
        <v>47552</v>
      </c>
      <c r="G5" s="18">
        <v>13335</v>
      </c>
      <c r="H5" s="19">
        <f t="shared" ref="H5:H12" si="0">SUM(B5:G5)</f>
        <v>276424</v>
      </c>
      <c r="I5" s="42"/>
      <c r="J5" s="42"/>
      <c r="K5" s="42"/>
      <c r="L5" s="42"/>
      <c r="M5" s="42"/>
      <c r="N5" s="42"/>
    </row>
    <row r="6" spans="1:14" x14ac:dyDescent="0.25">
      <c r="A6" s="24" t="s">
        <v>28</v>
      </c>
      <c r="B6" s="17">
        <v>42598</v>
      </c>
      <c r="C6" s="18">
        <v>42690</v>
      </c>
      <c r="D6" s="18">
        <v>67532</v>
      </c>
      <c r="E6" s="18">
        <v>83903</v>
      </c>
      <c r="F6" s="18">
        <v>38998</v>
      </c>
      <c r="G6" s="18">
        <v>10729</v>
      </c>
      <c r="H6" s="19">
        <f t="shared" si="0"/>
        <v>286450</v>
      </c>
      <c r="I6" s="42"/>
      <c r="J6" s="42"/>
      <c r="K6" s="42"/>
      <c r="L6" s="42"/>
      <c r="M6" s="42"/>
      <c r="N6" s="42"/>
    </row>
    <row r="7" spans="1:14" x14ac:dyDescent="0.25">
      <c r="A7" s="24" t="s">
        <v>29</v>
      </c>
      <c r="B7" s="17">
        <v>49913</v>
      </c>
      <c r="C7" s="18">
        <v>52492</v>
      </c>
      <c r="D7" s="18">
        <v>84790</v>
      </c>
      <c r="E7" s="18">
        <v>103623</v>
      </c>
      <c r="F7" s="18">
        <v>54829</v>
      </c>
      <c r="G7" s="18">
        <v>15479</v>
      </c>
      <c r="H7" s="19">
        <f t="shared" si="0"/>
        <v>361126</v>
      </c>
      <c r="I7" s="42"/>
      <c r="J7" s="42"/>
      <c r="K7" s="42"/>
      <c r="L7" s="42"/>
      <c r="M7" s="42"/>
      <c r="N7" s="42"/>
    </row>
    <row r="8" spans="1:14" x14ac:dyDescent="0.25">
      <c r="A8" s="24" t="s">
        <v>30</v>
      </c>
      <c r="B8" s="17">
        <v>63169</v>
      </c>
      <c r="C8" s="18">
        <v>69816</v>
      </c>
      <c r="D8" s="18">
        <v>118053</v>
      </c>
      <c r="E8" s="18">
        <v>145401</v>
      </c>
      <c r="F8" s="18">
        <v>86928</v>
      </c>
      <c r="G8" s="18">
        <v>27612</v>
      </c>
      <c r="H8" s="19">
        <f t="shared" si="0"/>
        <v>510979</v>
      </c>
      <c r="I8" s="42"/>
      <c r="J8" s="42"/>
      <c r="K8" s="42"/>
      <c r="L8" s="42"/>
      <c r="M8" s="42"/>
      <c r="N8" s="42"/>
    </row>
    <row r="9" spans="1:14" x14ac:dyDescent="0.25">
      <c r="A9" s="24" t="s">
        <v>31</v>
      </c>
      <c r="B9" s="17">
        <v>160866</v>
      </c>
      <c r="C9" s="18">
        <v>162802</v>
      </c>
      <c r="D9" s="18">
        <v>254949</v>
      </c>
      <c r="E9" s="18">
        <v>289345</v>
      </c>
      <c r="F9" s="18">
        <v>160619</v>
      </c>
      <c r="G9" s="18">
        <v>44819</v>
      </c>
      <c r="H9" s="19">
        <f t="shared" si="0"/>
        <v>1073400</v>
      </c>
      <c r="I9" s="42"/>
      <c r="J9" s="42"/>
      <c r="K9" s="42"/>
      <c r="L9" s="42"/>
      <c r="M9" s="42"/>
      <c r="N9" s="42"/>
    </row>
    <row r="10" spans="1:14" x14ac:dyDescent="0.25">
      <c r="A10" s="11" t="s">
        <v>32</v>
      </c>
      <c r="B10" s="17">
        <v>1652</v>
      </c>
      <c r="C10" s="18">
        <v>2565</v>
      </c>
      <c r="D10" s="18">
        <v>9438</v>
      </c>
      <c r="E10" s="18">
        <v>33976</v>
      </c>
      <c r="F10" s="18">
        <v>72253</v>
      </c>
      <c r="G10" s="18">
        <v>158002</v>
      </c>
      <c r="H10" s="19">
        <f t="shared" si="0"/>
        <v>277886</v>
      </c>
      <c r="I10" s="42"/>
      <c r="J10" s="42"/>
      <c r="K10" s="42"/>
      <c r="L10" s="42"/>
      <c r="M10" s="42"/>
      <c r="N10" s="42"/>
    </row>
    <row r="11" spans="1:14" x14ac:dyDescent="0.25">
      <c r="A11" s="11" t="s">
        <v>33</v>
      </c>
      <c r="B11" s="17">
        <v>45313</v>
      </c>
      <c r="C11" s="18">
        <v>40664</v>
      </c>
      <c r="D11" s="18">
        <v>65172</v>
      </c>
      <c r="E11" s="18">
        <v>83161</v>
      </c>
      <c r="F11" s="18">
        <v>57994</v>
      </c>
      <c r="G11" s="18">
        <v>33330</v>
      </c>
      <c r="H11" s="19">
        <f t="shared" si="0"/>
        <v>325634</v>
      </c>
      <c r="I11" s="42"/>
      <c r="J11" s="42"/>
      <c r="K11" s="42"/>
      <c r="L11" s="42"/>
      <c r="M11" s="42"/>
      <c r="N11" s="42"/>
    </row>
    <row r="12" spans="1:14" x14ac:dyDescent="0.25">
      <c r="A12" s="5" t="s">
        <v>7</v>
      </c>
      <c r="B12" s="20">
        <f>SUM(B4:B11)</f>
        <v>394961</v>
      </c>
      <c r="C12" s="21">
        <f t="shared" ref="C12:G12" si="1">SUM(C4:C11)</f>
        <v>408239</v>
      </c>
      <c r="D12" s="21">
        <f t="shared" si="1"/>
        <v>665157</v>
      </c>
      <c r="E12" s="21">
        <f t="shared" si="1"/>
        <v>827310</v>
      </c>
      <c r="F12" s="21">
        <f t="shared" si="1"/>
        <v>520429</v>
      </c>
      <c r="G12" s="22">
        <f t="shared" si="1"/>
        <v>303827</v>
      </c>
      <c r="H12" s="25">
        <f t="shared" si="0"/>
        <v>3119923</v>
      </c>
    </row>
    <row r="13" spans="1:14" x14ac:dyDescent="0.25">
      <c r="A13" s="32" t="s">
        <v>79</v>
      </c>
      <c r="B13" s="35"/>
      <c r="C13" s="35"/>
      <c r="D13" s="35"/>
      <c r="E13" s="35"/>
      <c r="F13" s="35"/>
      <c r="G13" s="35"/>
      <c r="H13" s="35"/>
    </row>
    <row r="14" spans="1:14" x14ac:dyDescent="0.25">
      <c r="A14" s="32" t="s">
        <v>84</v>
      </c>
      <c r="B14" s="35"/>
      <c r="C14" s="35"/>
      <c r="D14" s="35"/>
      <c r="E14" s="35"/>
      <c r="F14" s="35"/>
      <c r="G14" s="35"/>
      <c r="H14" s="35"/>
    </row>
    <row r="15" spans="1:14" x14ac:dyDescent="0.25">
      <c r="A15" s="32" t="str">
        <f>IF(1&lt;2,"Lecture : "&amp;ROUND(F4,0)&amp;" enfants de 18 à 24 ans vivent dans une famille immigrée dont la personne de référence est agriculteur exploitant.","")</f>
        <v>Lecture : 1256 enfants de 18 à 24 ans vivent dans une famille immigrée dont la personne de référence est agriculteur exploitant.</v>
      </c>
      <c r="B15" s="35"/>
      <c r="C15" s="35"/>
      <c r="D15" s="35"/>
      <c r="E15" s="35"/>
      <c r="F15" s="35"/>
      <c r="G15" s="35"/>
      <c r="H15" s="35"/>
    </row>
    <row r="16" spans="1:14" x14ac:dyDescent="0.25">
      <c r="A16" s="33" t="s">
        <v>83</v>
      </c>
      <c r="B16" s="35"/>
      <c r="C16" s="35"/>
      <c r="D16" s="35"/>
      <c r="E16" s="35"/>
      <c r="F16" s="35"/>
      <c r="G16" s="35"/>
      <c r="H16" s="35"/>
    </row>
    <row r="18" spans="1:14" x14ac:dyDescent="0.25">
      <c r="A18" s="3" t="s">
        <v>20</v>
      </c>
    </row>
    <row r="19" spans="1:14" x14ac:dyDescent="0.25">
      <c r="A19" s="4"/>
      <c r="B19" s="6" t="s">
        <v>49</v>
      </c>
      <c r="C19" s="7" t="s">
        <v>50</v>
      </c>
      <c r="D19" s="7" t="s">
        <v>51</v>
      </c>
      <c r="E19" s="7" t="s">
        <v>52</v>
      </c>
      <c r="F19" s="7" t="s">
        <v>53</v>
      </c>
      <c r="G19" s="8" t="s">
        <v>54</v>
      </c>
      <c r="H19" s="9" t="s">
        <v>7</v>
      </c>
    </row>
    <row r="20" spans="1:14" x14ac:dyDescent="0.25">
      <c r="A20" s="23" t="s">
        <v>26</v>
      </c>
      <c r="B20" s="14">
        <v>26384</v>
      </c>
      <c r="C20" s="15">
        <v>31362</v>
      </c>
      <c r="D20" s="15">
        <v>61066</v>
      </c>
      <c r="E20" s="15">
        <v>101975</v>
      </c>
      <c r="F20" s="15">
        <v>47138</v>
      </c>
      <c r="G20" s="15">
        <v>15608</v>
      </c>
      <c r="H20" s="16">
        <f>SUM(B20:G20)</f>
        <v>283533</v>
      </c>
      <c r="I20" s="42"/>
      <c r="J20" s="42"/>
      <c r="K20" s="42"/>
      <c r="L20" s="42"/>
      <c r="M20" s="42"/>
      <c r="N20" s="42"/>
    </row>
    <row r="21" spans="1:14" x14ac:dyDescent="0.25">
      <c r="A21" s="24" t="s">
        <v>27</v>
      </c>
      <c r="B21" s="17">
        <v>116057</v>
      </c>
      <c r="C21" s="18">
        <v>139248</v>
      </c>
      <c r="D21" s="18">
        <v>266790</v>
      </c>
      <c r="E21" s="18">
        <v>409596</v>
      </c>
      <c r="F21" s="18">
        <v>183258</v>
      </c>
      <c r="G21" s="18">
        <v>42038</v>
      </c>
      <c r="H21" s="19">
        <f t="shared" ref="H21:H28" si="2">SUM(B21:G21)</f>
        <v>1156987</v>
      </c>
      <c r="I21" s="42"/>
      <c r="J21" s="42"/>
      <c r="K21" s="42"/>
      <c r="L21" s="42"/>
      <c r="M21" s="42"/>
      <c r="N21" s="42"/>
    </row>
    <row r="22" spans="1:14" x14ac:dyDescent="0.25">
      <c r="A22" s="24" t="s">
        <v>28</v>
      </c>
      <c r="B22" s="17">
        <v>332175</v>
      </c>
      <c r="C22" s="18">
        <v>366111</v>
      </c>
      <c r="D22" s="18">
        <v>648794</v>
      </c>
      <c r="E22" s="18">
        <v>890794</v>
      </c>
      <c r="F22" s="18">
        <v>367703</v>
      </c>
      <c r="G22" s="18">
        <v>79664</v>
      </c>
      <c r="H22" s="19">
        <f t="shared" si="2"/>
        <v>2685241</v>
      </c>
      <c r="I22" s="42"/>
      <c r="J22" s="42"/>
      <c r="K22" s="42"/>
      <c r="L22" s="42"/>
      <c r="M22" s="42"/>
      <c r="N22" s="42"/>
    </row>
    <row r="23" spans="1:14" x14ac:dyDescent="0.25">
      <c r="A23" s="24" t="s">
        <v>29</v>
      </c>
      <c r="B23" s="17">
        <v>410819</v>
      </c>
      <c r="C23" s="18">
        <v>443546</v>
      </c>
      <c r="D23" s="18">
        <v>753408</v>
      </c>
      <c r="E23" s="18">
        <v>1009039</v>
      </c>
      <c r="F23" s="18">
        <v>449144</v>
      </c>
      <c r="G23" s="18">
        <v>98152</v>
      </c>
      <c r="H23" s="19">
        <f t="shared" si="2"/>
        <v>3164108</v>
      </c>
      <c r="I23" s="42"/>
      <c r="J23" s="42"/>
      <c r="K23" s="42"/>
      <c r="L23" s="42"/>
      <c r="M23" s="42"/>
      <c r="N23" s="42"/>
    </row>
    <row r="24" spans="1:14" x14ac:dyDescent="0.25">
      <c r="A24" s="24" t="s">
        <v>30</v>
      </c>
      <c r="B24" s="17">
        <v>275381</v>
      </c>
      <c r="C24" s="18">
        <v>308044</v>
      </c>
      <c r="D24" s="18">
        <v>527208</v>
      </c>
      <c r="E24" s="18">
        <v>738711</v>
      </c>
      <c r="F24" s="18">
        <v>368667</v>
      </c>
      <c r="G24" s="18">
        <v>96414</v>
      </c>
      <c r="H24" s="19">
        <f t="shared" si="2"/>
        <v>2314425</v>
      </c>
      <c r="I24" s="42"/>
      <c r="J24" s="42"/>
      <c r="K24" s="42"/>
      <c r="L24" s="42"/>
      <c r="M24" s="42"/>
      <c r="N24" s="42"/>
    </row>
    <row r="25" spans="1:14" x14ac:dyDescent="0.25">
      <c r="A25" s="24" t="s">
        <v>31</v>
      </c>
      <c r="B25" s="17">
        <v>525067</v>
      </c>
      <c r="C25" s="18">
        <v>514449</v>
      </c>
      <c r="D25" s="18">
        <v>822522</v>
      </c>
      <c r="E25" s="18">
        <v>1090125</v>
      </c>
      <c r="F25" s="18">
        <v>519016</v>
      </c>
      <c r="G25" s="18">
        <v>114083</v>
      </c>
      <c r="H25" s="19">
        <f t="shared" si="2"/>
        <v>3585262</v>
      </c>
      <c r="I25" s="42"/>
      <c r="J25" s="42"/>
      <c r="K25" s="42"/>
      <c r="L25" s="42"/>
      <c r="M25" s="42"/>
      <c r="N25" s="42"/>
    </row>
    <row r="26" spans="1:14" x14ac:dyDescent="0.25">
      <c r="A26" s="11" t="s">
        <v>32</v>
      </c>
      <c r="B26" s="17">
        <v>2529</v>
      </c>
      <c r="C26" s="18">
        <v>4578</v>
      </c>
      <c r="D26" s="18">
        <v>16258</v>
      </c>
      <c r="E26" s="18">
        <v>75439</v>
      </c>
      <c r="F26" s="18">
        <v>144608</v>
      </c>
      <c r="G26" s="18">
        <v>634810</v>
      </c>
      <c r="H26" s="19">
        <f t="shared" si="2"/>
        <v>878222</v>
      </c>
      <c r="I26" s="42"/>
      <c r="J26" s="42"/>
      <c r="K26" s="42"/>
      <c r="L26" s="42"/>
      <c r="M26" s="42"/>
      <c r="N26" s="42"/>
    </row>
    <row r="27" spans="1:14" x14ac:dyDescent="0.25">
      <c r="A27" s="11" t="s">
        <v>33</v>
      </c>
      <c r="B27" s="17">
        <v>94282</v>
      </c>
      <c r="C27" s="18">
        <v>81717</v>
      </c>
      <c r="D27" s="18">
        <v>132084</v>
      </c>
      <c r="E27" s="18">
        <v>190097</v>
      </c>
      <c r="F27" s="18">
        <v>109490</v>
      </c>
      <c r="G27" s="18">
        <v>63446</v>
      </c>
      <c r="H27" s="19">
        <f t="shared" si="2"/>
        <v>671116</v>
      </c>
      <c r="I27" s="42"/>
      <c r="J27" s="42"/>
      <c r="K27" s="42"/>
      <c r="L27" s="42"/>
      <c r="M27" s="42"/>
      <c r="N27" s="42"/>
    </row>
    <row r="28" spans="1:14" x14ac:dyDescent="0.25">
      <c r="A28" s="5" t="s">
        <v>7</v>
      </c>
      <c r="B28" s="20">
        <f>SUM(B20:B27)</f>
        <v>1782694</v>
      </c>
      <c r="C28" s="21">
        <f t="shared" ref="C28" si="3">SUM(C20:C27)</f>
        <v>1889055</v>
      </c>
      <c r="D28" s="21">
        <f t="shared" ref="D28" si="4">SUM(D20:D27)</f>
        <v>3228130</v>
      </c>
      <c r="E28" s="21">
        <f t="shared" ref="E28" si="5">SUM(E20:E27)</f>
        <v>4505776</v>
      </c>
      <c r="F28" s="21">
        <f t="shared" ref="F28" si="6">SUM(F20:F27)</f>
        <v>2189024</v>
      </c>
      <c r="G28" s="22">
        <f t="shared" ref="G28" si="7">SUM(G20:G27)</f>
        <v>1144215</v>
      </c>
      <c r="H28" s="25">
        <f t="shared" si="2"/>
        <v>14738894</v>
      </c>
    </row>
    <row r="29" spans="1:14" x14ac:dyDescent="0.25">
      <c r="A29" s="32" t="s">
        <v>80</v>
      </c>
      <c r="B29" s="35"/>
      <c r="C29" s="35"/>
      <c r="D29" s="35"/>
      <c r="E29" s="35"/>
      <c r="F29" s="35"/>
      <c r="G29" s="35"/>
      <c r="H29" s="35"/>
    </row>
    <row r="30" spans="1:14" x14ac:dyDescent="0.25">
      <c r="A30" s="32" t="s">
        <v>84</v>
      </c>
      <c r="B30" s="35"/>
      <c r="C30" s="35"/>
      <c r="D30" s="35"/>
      <c r="E30" s="35"/>
      <c r="F30" s="35"/>
      <c r="G30" s="35"/>
      <c r="H30" s="35"/>
    </row>
    <row r="31" spans="1:14" x14ac:dyDescent="0.25">
      <c r="A31" s="32" t="str">
        <f>IF(1&lt;2,"Lecture : "&amp;ROUND(F20,0)&amp;" enfants de 18 à 24 ans vivent dans une famille non immigrée dont la personne de référence est agriculteur exploitant.","")</f>
        <v>Lecture : 47138 enfants de 18 à 24 ans vivent dans une famille non immigrée dont la personne de référence est agriculteur exploitant.</v>
      </c>
      <c r="B31" s="35"/>
      <c r="C31" s="35"/>
      <c r="D31" s="35"/>
      <c r="E31" s="35"/>
      <c r="F31" s="35"/>
      <c r="G31" s="35"/>
      <c r="H31" s="35"/>
    </row>
    <row r="32" spans="1:14" x14ac:dyDescent="0.25">
      <c r="A32" s="33" t="s">
        <v>83</v>
      </c>
      <c r="B32" s="35"/>
      <c r="C32" s="35"/>
      <c r="D32" s="35"/>
      <c r="E32" s="35"/>
      <c r="F32" s="35"/>
      <c r="G32" s="35"/>
      <c r="H32" s="35"/>
    </row>
    <row r="34" spans="1:8" x14ac:dyDescent="0.25">
      <c r="A34" s="3" t="s">
        <v>21</v>
      </c>
    </row>
    <row r="35" spans="1:8" x14ac:dyDescent="0.25">
      <c r="A35" s="4"/>
      <c r="B35" s="6" t="s">
        <v>49</v>
      </c>
      <c r="C35" s="7" t="s">
        <v>50</v>
      </c>
      <c r="D35" s="7" t="s">
        <v>51</v>
      </c>
      <c r="E35" s="7" t="s">
        <v>52</v>
      </c>
      <c r="F35" s="7" t="s">
        <v>53</v>
      </c>
      <c r="G35" s="8" t="s">
        <v>54</v>
      </c>
      <c r="H35" s="9" t="s">
        <v>7</v>
      </c>
    </row>
    <row r="36" spans="1:8" x14ac:dyDescent="0.25">
      <c r="A36" s="23" t="s">
        <v>26</v>
      </c>
      <c r="B36" s="14">
        <f t="shared" ref="B36:H44" si="8">B4+B20</f>
        <v>27136</v>
      </c>
      <c r="C36" s="15">
        <f t="shared" si="8"/>
        <v>32245</v>
      </c>
      <c r="D36" s="15">
        <f t="shared" si="8"/>
        <v>62795</v>
      </c>
      <c r="E36" s="15">
        <f t="shared" si="8"/>
        <v>104858</v>
      </c>
      <c r="F36" s="15">
        <f t="shared" si="8"/>
        <v>48394</v>
      </c>
      <c r="G36" s="15">
        <f t="shared" si="8"/>
        <v>16129</v>
      </c>
      <c r="H36" s="16">
        <f t="shared" si="8"/>
        <v>291557</v>
      </c>
    </row>
    <row r="37" spans="1:8" x14ac:dyDescent="0.25">
      <c r="A37" s="24" t="s">
        <v>27</v>
      </c>
      <c r="B37" s="17">
        <f t="shared" si="8"/>
        <v>146755</v>
      </c>
      <c r="C37" s="18">
        <f t="shared" si="8"/>
        <v>175575</v>
      </c>
      <c r="D37" s="18">
        <f t="shared" si="8"/>
        <v>330284</v>
      </c>
      <c r="E37" s="18">
        <f t="shared" si="8"/>
        <v>494614</v>
      </c>
      <c r="F37" s="18">
        <f t="shared" si="8"/>
        <v>230810</v>
      </c>
      <c r="G37" s="18">
        <f t="shared" si="8"/>
        <v>55373</v>
      </c>
      <c r="H37" s="19">
        <f t="shared" si="8"/>
        <v>1433411</v>
      </c>
    </row>
    <row r="38" spans="1:8" x14ac:dyDescent="0.25">
      <c r="A38" s="24" t="s">
        <v>28</v>
      </c>
      <c r="B38" s="17">
        <f t="shared" si="8"/>
        <v>374773</v>
      </c>
      <c r="C38" s="18">
        <f t="shared" si="8"/>
        <v>408801</v>
      </c>
      <c r="D38" s="18">
        <f t="shared" si="8"/>
        <v>716326</v>
      </c>
      <c r="E38" s="18">
        <f t="shared" si="8"/>
        <v>974697</v>
      </c>
      <c r="F38" s="18">
        <f t="shared" si="8"/>
        <v>406701</v>
      </c>
      <c r="G38" s="18">
        <f t="shared" si="8"/>
        <v>90393</v>
      </c>
      <c r="H38" s="19">
        <f t="shared" si="8"/>
        <v>2971691</v>
      </c>
    </row>
    <row r="39" spans="1:8" x14ac:dyDescent="0.25">
      <c r="A39" s="24" t="s">
        <v>29</v>
      </c>
      <c r="B39" s="17">
        <f t="shared" si="8"/>
        <v>460732</v>
      </c>
      <c r="C39" s="18">
        <f t="shared" si="8"/>
        <v>496038</v>
      </c>
      <c r="D39" s="18">
        <f t="shared" si="8"/>
        <v>838198</v>
      </c>
      <c r="E39" s="18">
        <f t="shared" si="8"/>
        <v>1112662</v>
      </c>
      <c r="F39" s="18">
        <f t="shared" si="8"/>
        <v>503973</v>
      </c>
      <c r="G39" s="18">
        <f t="shared" si="8"/>
        <v>113631</v>
      </c>
      <c r="H39" s="19">
        <f t="shared" si="8"/>
        <v>3525234</v>
      </c>
    </row>
    <row r="40" spans="1:8" x14ac:dyDescent="0.25">
      <c r="A40" s="24" t="s">
        <v>30</v>
      </c>
      <c r="B40" s="17">
        <f t="shared" si="8"/>
        <v>338550</v>
      </c>
      <c r="C40" s="18">
        <f t="shared" si="8"/>
        <v>377860</v>
      </c>
      <c r="D40" s="18">
        <f t="shared" si="8"/>
        <v>645261</v>
      </c>
      <c r="E40" s="18">
        <f t="shared" si="8"/>
        <v>884112</v>
      </c>
      <c r="F40" s="18">
        <f t="shared" si="8"/>
        <v>455595</v>
      </c>
      <c r="G40" s="18">
        <f t="shared" si="8"/>
        <v>124026</v>
      </c>
      <c r="H40" s="19">
        <f t="shared" si="8"/>
        <v>2825404</v>
      </c>
    </row>
    <row r="41" spans="1:8" x14ac:dyDescent="0.25">
      <c r="A41" s="24" t="s">
        <v>31</v>
      </c>
      <c r="B41" s="17">
        <f t="shared" si="8"/>
        <v>685933</v>
      </c>
      <c r="C41" s="18">
        <f t="shared" si="8"/>
        <v>677251</v>
      </c>
      <c r="D41" s="18">
        <f t="shared" si="8"/>
        <v>1077471</v>
      </c>
      <c r="E41" s="18">
        <f t="shared" si="8"/>
        <v>1379470</v>
      </c>
      <c r="F41" s="18">
        <f t="shared" si="8"/>
        <v>679635</v>
      </c>
      <c r="G41" s="18">
        <f t="shared" si="8"/>
        <v>158902</v>
      </c>
      <c r="H41" s="19">
        <f t="shared" si="8"/>
        <v>4658662</v>
      </c>
    </row>
    <row r="42" spans="1:8" x14ac:dyDescent="0.25">
      <c r="A42" s="11" t="s">
        <v>32</v>
      </c>
      <c r="B42" s="17">
        <f t="shared" si="8"/>
        <v>4181</v>
      </c>
      <c r="C42" s="18">
        <f t="shared" si="8"/>
        <v>7143</v>
      </c>
      <c r="D42" s="18">
        <f t="shared" si="8"/>
        <v>25696</v>
      </c>
      <c r="E42" s="18">
        <f t="shared" si="8"/>
        <v>109415</v>
      </c>
      <c r="F42" s="18">
        <f t="shared" si="8"/>
        <v>216861</v>
      </c>
      <c r="G42" s="18">
        <f t="shared" si="8"/>
        <v>792812</v>
      </c>
      <c r="H42" s="19">
        <f t="shared" si="8"/>
        <v>1156108</v>
      </c>
    </row>
    <row r="43" spans="1:8" x14ac:dyDescent="0.25">
      <c r="A43" s="11" t="s">
        <v>33</v>
      </c>
      <c r="B43" s="17">
        <f t="shared" si="8"/>
        <v>139595</v>
      </c>
      <c r="C43" s="18">
        <f t="shared" si="8"/>
        <v>122381</v>
      </c>
      <c r="D43" s="18">
        <f t="shared" si="8"/>
        <v>197256</v>
      </c>
      <c r="E43" s="18">
        <f t="shared" si="8"/>
        <v>273258</v>
      </c>
      <c r="F43" s="18">
        <f t="shared" si="8"/>
        <v>167484</v>
      </c>
      <c r="G43" s="18">
        <f t="shared" si="8"/>
        <v>96776</v>
      </c>
      <c r="H43" s="19">
        <f t="shared" si="8"/>
        <v>996750</v>
      </c>
    </row>
    <row r="44" spans="1:8" x14ac:dyDescent="0.25">
      <c r="A44" s="5" t="s">
        <v>7</v>
      </c>
      <c r="B44" s="20">
        <f t="shared" si="8"/>
        <v>2177655</v>
      </c>
      <c r="C44" s="21">
        <f t="shared" si="8"/>
        <v>2297294</v>
      </c>
      <c r="D44" s="21">
        <f t="shared" si="8"/>
        <v>3893287</v>
      </c>
      <c r="E44" s="21">
        <f t="shared" si="8"/>
        <v>5333086</v>
      </c>
      <c r="F44" s="21">
        <f t="shared" si="8"/>
        <v>2709453</v>
      </c>
      <c r="G44" s="22">
        <f t="shared" si="8"/>
        <v>1448042</v>
      </c>
      <c r="H44" s="25">
        <f t="shared" si="8"/>
        <v>17858817</v>
      </c>
    </row>
    <row r="45" spans="1:8" x14ac:dyDescent="0.25">
      <c r="A45" s="32" t="s">
        <v>84</v>
      </c>
    </row>
    <row r="46" spans="1:8" x14ac:dyDescent="0.25">
      <c r="A46" s="33" t="s">
        <v>83</v>
      </c>
    </row>
  </sheetData>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1" customWidth="1"/>
    <col min="2" max="5" width="32.140625" style="1" customWidth="1"/>
    <col min="6" max="16384" width="24.42578125" style="1"/>
  </cols>
  <sheetData>
    <row r="1" spans="1:6" x14ac:dyDescent="0.25">
      <c r="A1" s="2" t="s">
        <v>62</v>
      </c>
    </row>
    <row r="2" spans="1:6" ht="20.25" customHeight="1" x14ac:dyDescent="0.25"/>
    <row r="3" spans="1:6" ht="24" x14ac:dyDescent="0.25">
      <c r="A3" s="26"/>
      <c r="B3" s="39" t="s">
        <v>60</v>
      </c>
      <c r="C3" s="40" t="s">
        <v>74</v>
      </c>
      <c r="D3" s="40" t="s">
        <v>75</v>
      </c>
      <c r="E3" s="41" t="s">
        <v>76</v>
      </c>
      <c r="F3" s="27" t="s">
        <v>7</v>
      </c>
    </row>
    <row r="4" spans="1:6" x14ac:dyDescent="0.25">
      <c r="A4" s="28" t="s">
        <v>61</v>
      </c>
      <c r="B4" s="15">
        <v>2879317.12</v>
      </c>
      <c r="C4" s="15">
        <v>2831208.38</v>
      </c>
      <c r="D4" s="15">
        <v>2183984.4</v>
      </c>
      <c r="E4" s="15">
        <v>1537950.77</v>
      </c>
      <c r="F4" s="16">
        <v>17661912.609999999</v>
      </c>
    </row>
    <row r="5" spans="1:6" x14ac:dyDescent="0.25">
      <c r="A5" s="29" t="s">
        <v>59</v>
      </c>
      <c r="B5" s="18">
        <v>9271747.4900000002</v>
      </c>
      <c r="C5" s="18">
        <v>9110389.1799999997</v>
      </c>
      <c r="D5" s="18">
        <v>7111940.6100000003</v>
      </c>
      <c r="E5" s="18">
        <v>5030872.96</v>
      </c>
      <c r="F5" s="19">
        <v>50532286.509999998</v>
      </c>
    </row>
    <row r="6" spans="1:6" x14ac:dyDescent="0.25">
      <c r="A6" s="30" t="s">
        <v>77</v>
      </c>
      <c r="B6" s="31">
        <v>4573393.12</v>
      </c>
      <c r="C6" s="31">
        <v>4510833.58</v>
      </c>
      <c r="D6" s="31">
        <v>3825566.08</v>
      </c>
      <c r="E6" s="31">
        <v>3159334.33</v>
      </c>
      <c r="F6" s="37">
        <v>4573393.12</v>
      </c>
    </row>
    <row r="7" spans="1:6" x14ac:dyDescent="0.25">
      <c r="A7" s="32" t="s">
        <v>84</v>
      </c>
    </row>
    <row r="8" spans="1:6" x14ac:dyDescent="0.25">
      <c r="A8" s="38" t="str">
        <f>IF(1&lt;2,"Lecture : en 2015, "&amp;ROUND(D4,0)&amp;" familles ont pour personne de référence un individu immigré. Ces familles comptent "&amp;ROUND(D5,0)&amp;" personnes dont "&amp;ROUND(D6,0)&amp;" personnes immigrées.","")</f>
        <v>Lecture : en 2015, 2183984 familles ont pour personne de référence un individu immigré. Ces familles comptent 7111941 personnes dont 3825566 personnes immigrées.</v>
      </c>
    </row>
    <row r="9" spans="1:6" x14ac:dyDescent="0.25">
      <c r="A9" s="33" t="s">
        <v>83</v>
      </c>
    </row>
    <row r="11" spans="1:6" x14ac:dyDescent="0.25">
      <c r="A11" s="38" t="s">
        <v>78</v>
      </c>
      <c r="F11" s="34"/>
    </row>
    <row r="12" spans="1:6" x14ac:dyDescent="0.25">
      <c r="F12" s="34"/>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workbookViewId="0"/>
  </sheetViews>
  <sheetFormatPr baseColWidth="10" defaultRowHeight="15" x14ac:dyDescent="0.25"/>
  <cols>
    <col min="1" max="1" width="69.140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4" x14ac:dyDescent="0.25">
      <c r="A1" s="2" t="s">
        <v>0</v>
      </c>
    </row>
    <row r="2" spans="1:14" x14ac:dyDescent="0.25">
      <c r="A2" s="3" t="s">
        <v>1</v>
      </c>
    </row>
    <row r="3" spans="1:14" ht="39.75" customHeight="1" x14ac:dyDescent="0.25">
      <c r="A3" s="4"/>
      <c r="B3" s="6" t="s">
        <v>2</v>
      </c>
      <c r="C3" s="7" t="s">
        <v>3</v>
      </c>
      <c r="D3" s="7" t="s">
        <v>4</v>
      </c>
      <c r="E3" s="7" t="s">
        <v>5</v>
      </c>
      <c r="F3" s="8" t="s">
        <v>6</v>
      </c>
      <c r="G3" s="9" t="s">
        <v>7</v>
      </c>
    </row>
    <row r="4" spans="1:14" x14ac:dyDescent="0.25">
      <c r="A4" s="12" t="s">
        <v>8</v>
      </c>
      <c r="B4" s="14">
        <v>2593</v>
      </c>
      <c r="C4" s="15">
        <v>14928</v>
      </c>
      <c r="D4" s="15">
        <v>7671</v>
      </c>
      <c r="E4" s="15">
        <v>2654</v>
      </c>
      <c r="F4" s="15">
        <v>1137</v>
      </c>
      <c r="G4" s="16">
        <f>SUM(B4:F4)</f>
        <v>28983</v>
      </c>
      <c r="I4" s="42"/>
      <c r="J4" s="42"/>
      <c r="K4" s="42"/>
      <c r="L4" s="42"/>
      <c r="M4" s="42"/>
      <c r="N4" s="42"/>
    </row>
    <row r="5" spans="1:14" ht="15.75" customHeight="1" x14ac:dyDescent="0.25">
      <c r="A5" s="11" t="s">
        <v>9</v>
      </c>
      <c r="B5" s="17">
        <v>9322</v>
      </c>
      <c r="C5" s="18">
        <v>8779</v>
      </c>
      <c r="D5" s="18">
        <v>3619</v>
      </c>
      <c r="E5" s="18">
        <v>1515</v>
      </c>
      <c r="F5" s="18">
        <v>737</v>
      </c>
      <c r="G5" s="19">
        <f t="shared" ref="G5:G15" si="0">SUM(B5:F5)</f>
        <v>23972</v>
      </c>
      <c r="I5" s="42"/>
      <c r="J5" s="42"/>
      <c r="K5" s="42"/>
      <c r="L5" s="42"/>
      <c r="M5" s="42"/>
      <c r="N5" s="42"/>
    </row>
    <row r="6" spans="1:14" x14ac:dyDescent="0.25">
      <c r="A6" s="11" t="s">
        <v>10</v>
      </c>
      <c r="B6" s="17">
        <v>12544</v>
      </c>
      <c r="C6" s="18">
        <v>71560</v>
      </c>
      <c r="D6" s="18">
        <v>45147</v>
      </c>
      <c r="E6" s="18">
        <v>19122</v>
      </c>
      <c r="F6" s="18">
        <v>8091</v>
      </c>
      <c r="G6" s="19">
        <f t="shared" si="0"/>
        <v>156464</v>
      </c>
      <c r="I6" s="42"/>
      <c r="J6" s="42"/>
      <c r="K6" s="42"/>
      <c r="L6" s="42"/>
      <c r="M6" s="42"/>
      <c r="N6" s="42"/>
    </row>
    <row r="7" spans="1:14" ht="14.25" customHeight="1" x14ac:dyDescent="0.25">
      <c r="A7" s="11" t="s">
        <v>11</v>
      </c>
      <c r="B7" s="17">
        <v>49354</v>
      </c>
      <c r="C7" s="18">
        <v>51138</v>
      </c>
      <c r="D7" s="18">
        <v>34471</v>
      </c>
      <c r="E7" s="18">
        <v>19530</v>
      </c>
      <c r="F7" s="18">
        <v>12043</v>
      </c>
      <c r="G7" s="19">
        <f t="shared" si="0"/>
        <v>166536</v>
      </c>
      <c r="I7" s="42"/>
      <c r="J7" s="42"/>
      <c r="K7" s="42"/>
      <c r="L7" s="42"/>
      <c r="M7" s="42"/>
      <c r="N7" s="42"/>
    </row>
    <row r="8" spans="1:14" x14ac:dyDescent="0.25">
      <c r="A8" s="11" t="s">
        <v>12</v>
      </c>
      <c r="B8" s="17">
        <v>156476</v>
      </c>
      <c r="C8" s="18">
        <v>0</v>
      </c>
      <c r="D8" s="18">
        <v>0</v>
      </c>
      <c r="E8" s="18">
        <v>0</v>
      </c>
      <c r="F8" s="18">
        <v>0</v>
      </c>
      <c r="G8" s="19">
        <f t="shared" si="0"/>
        <v>156476</v>
      </c>
      <c r="I8" s="42"/>
      <c r="J8" s="42"/>
      <c r="K8" s="42"/>
      <c r="L8" s="42"/>
      <c r="M8" s="42"/>
      <c r="N8" s="42"/>
    </row>
    <row r="9" spans="1:14" x14ac:dyDescent="0.25">
      <c r="A9" s="11" t="s">
        <v>13</v>
      </c>
      <c r="B9" s="17">
        <v>90761</v>
      </c>
      <c r="C9" s="18">
        <v>0</v>
      </c>
      <c r="D9" s="18">
        <v>0</v>
      </c>
      <c r="E9" s="18">
        <v>0</v>
      </c>
      <c r="F9" s="18">
        <v>0</v>
      </c>
      <c r="G9" s="19">
        <f t="shared" si="0"/>
        <v>90761</v>
      </c>
      <c r="I9" s="42"/>
      <c r="J9" s="42"/>
      <c r="K9" s="42"/>
      <c r="L9" s="42"/>
      <c r="M9" s="42"/>
      <c r="N9" s="42"/>
    </row>
    <row r="10" spans="1:14" x14ac:dyDescent="0.25">
      <c r="A10" s="11" t="s">
        <v>14</v>
      </c>
      <c r="B10" s="17">
        <v>79627</v>
      </c>
      <c r="C10" s="18">
        <v>0</v>
      </c>
      <c r="D10" s="18">
        <v>0</v>
      </c>
      <c r="E10" s="18">
        <v>0</v>
      </c>
      <c r="F10" s="18">
        <v>0</v>
      </c>
      <c r="G10" s="19">
        <f t="shared" si="0"/>
        <v>79627</v>
      </c>
      <c r="I10" s="42"/>
      <c r="J10" s="42"/>
      <c r="K10" s="42"/>
      <c r="L10" s="42"/>
      <c r="M10" s="42"/>
      <c r="N10" s="42"/>
    </row>
    <row r="11" spans="1:14" x14ac:dyDescent="0.25">
      <c r="A11" s="11" t="s">
        <v>15</v>
      </c>
      <c r="B11" s="17">
        <v>344673</v>
      </c>
      <c r="C11" s="18">
        <v>0</v>
      </c>
      <c r="D11" s="18">
        <v>0</v>
      </c>
      <c r="E11" s="18">
        <v>0</v>
      </c>
      <c r="F11" s="18">
        <v>0</v>
      </c>
      <c r="G11" s="19">
        <f t="shared" si="0"/>
        <v>344673</v>
      </c>
      <c r="I11" s="42"/>
      <c r="J11" s="42"/>
      <c r="K11" s="42"/>
      <c r="L11" s="42"/>
      <c r="M11" s="42"/>
      <c r="N11" s="42"/>
    </row>
    <row r="12" spans="1:14" x14ac:dyDescent="0.25">
      <c r="A12" s="11" t="s">
        <v>16</v>
      </c>
      <c r="B12" s="17">
        <v>14133</v>
      </c>
      <c r="C12" s="18">
        <v>146825</v>
      </c>
      <c r="D12" s="18">
        <v>173439</v>
      </c>
      <c r="E12" s="18">
        <v>85568</v>
      </c>
      <c r="F12" s="18">
        <v>30848</v>
      </c>
      <c r="G12" s="19">
        <f t="shared" si="0"/>
        <v>450813</v>
      </c>
      <c r="I12" s="42"/>
      <c r="J12" s="42"/>
      <c r="K12" s="42"/>
      <c r="L12" s="42"/>
      <c r="M12" s="42"/>
      <c r="N12" s="42"/>
    </row>
    <row r="13" spans="1:14" x14ac:dyDescent="0.25">
      <c r="A13" s="11" t="s">
        <v>17</v>
      </c>
      <c r="B13" s="17">
        <v>9394</v>
      </c>
      <c r="C13" s="18">
        <v>85158</v>
      </c>
      <c r="D13" s="18">
        <v>100118</v>
      </c>
      <c r="E13" s="18">
        <v>83680</v>
      </c>
      <c r="F13" s="18">
        <v>49988</v>
      </c>
      <c r="G13" s="19">
        <f t="shared" si="0"/>
        <v>328338</v>
      </c>
      <c r="I13" s="42"/>
      <c r="J13" s="42"/>
      <c r="K13" s="42"/>
      <c r="L13" s="42"/>
      <c r="M13" s="42"/>
      <c r="N13" s="42"/>
    </row>
    <row r="14" spans="1:14" x14ac:dyDescent="0.25">
      <c r="A14" s="11" t="s">
        <v>18</v>
      </c>
      <c r="B14" s="17">
        <v>13216</v>
      </c>
      <c r="C14" s="18">
        <v>43395</v>
      </c>
      <c r="D14" s="18">
        <v>35047</v>
      </c>
      <c r="E14" s="18">
        <v>19876</v>
      </c>
      <c r="F14" s="18">
        <v>9954</v>
      </c>
      <c r="G14" s="19">
        <f t="shared" si="0"/>
        <v>121488</v>
      </c>
      <c r="I14" s="42"/>
      <c r="J14" s="42"/>
      <c r="K14" s="42"/>
      <c r="L14" s="42"/>
      <c r="M14" s="42"/>
      <c r="N14" s="42"/>
    </row>
    <row r="15" spans="1:14" x14ac:dyDescent="0.25">
      <c r="A15" s="13" t="s">
        <v>19</v>
      </c>
      <c r="B15" s="17">
        <v>56004</v>
      </c>
      <c r="C15" s="18">
        <v>63760</v>
      </c>
      <c r="D15" s="18">
        <v>50297</v>
      </c>
      <c r="E15" s="18">
        <v>38679</v>
      </c>
      <c r="F15" s="18">
        <v>27115</v>
      </c>
      <c r="G15" s="19">
        <f t="shared" si="0"/>
        <v>235855</v>
      </c>
      <c r="I15" s="42"/>
      <c r="J15" s="42"/>
      <c r="K15" s="42"/>
      <c r="L15" s="42"/>
      <c r="M15" s="42"/>
      <c r="N15" s="42"/>
    </row>
    <row r="16" spans="1:14" x14ac:dyDescent="0.25">
      <c r="A16" s="10" t="s">
        <v>7</v>
      </c>
      <c r="B16" s="20">
        <f>SUM(B4:B15)</f>
        <v>838097</v>
      </c>
      <c r="C16" s="21">
        <f t="shared" ref="C16:G16" si="1">SUM(C4:C15)</f>
        <v>485543</v>
      </c>
      <c r="D16" s="21">
        <f t="shared" si="1"/>
        <v>449809</v>
      </c>
      <c r="E16" s="21">
        <f t="shared" si="1"/>
        <v>270624</v>
      </c>
      <c r="F16" s="22">
        <f t="shared" si="1"/>
        <v>139913</v>
      </c>
      <c r="G16" s="25">
        <f t="shared" si="1"/>
        <v>2183986</v>
      </c>
    </row>
    <row r="17" spans="1:13" x14ac:dyDescent="0.25">
      <c r="A17" s="32" t="s">
        <v>79</v>
      </c>
      <c r="B17" s="35"/>
      <c r="C17" s="35"/>
      <c r="D17" s="35"/>
      <c r="E17" s="35"/>
      <c r="F17" s="35"/>
      <c r="G17" s="35"/>
    </row>
    <row r="18" spans="1:13" x14ac:dyDescent="0.25">
      <c r="A18" s="32" t="s">
        <v>84</v>
      </c>
      <c r="B18" s="35"/>
      <c r="C18" s="35"/>
      <c r="D18" s="35"/>
      <c r="E18" s="35"/>
      <c r="F18" s="35"/>
      <c r="G18" s="35"/>
    </row>
    <row r="19" spans="1:13" x14ac:dyDescent="0.25">
      <c r="A19" s="33" t="s">
        <v>83</v>
      </c>
    </row>
    <row r="20" spans="1:13" x14ac:dyDescent="0.25">
      <c r="H20" s="33"/>
    </row>
    <row r="21" spans="1:13" x14ac:dyDescent="0.25">
      <c r="A21" s="3" t="s">
        <v>20</v>
      </c>
    </row>
    <row r="22" spans="1:13" ht="24" x14ac:dyDescent="0.25">
      <c r="A22" s="4"/>
      <c r="B22" s="6" t="s">
        <v>2</v>
      </c>
      <c r="C22" s="7" t="s">
        <v>3</v>
      </c>
      <c r="D22" s="7" t="s">
        <v>4</v>
      </c>
      <c r="E22" s="7" t="s">
        <v>5</v>
      </c>
      <c r="F22" s="8" t="s">
        <v>6</v>
      </c>
      <c r="G22" s="9" t="s">
        <v>7</v>
      </c>
    </row>
    <row r="23" spans="1:13" x14ac:dyDescent="0.25">
      <c r="A23" s="12" t="s">
        <v>8</v>
      </c>
      <c r="B23" s="14">
        <v>19485</v>
      </c>
      <c r="C23" s="15">
        <v>167090</v>
      </c>
      <c r="D23" s="15">
        <v>87653</v>
      </c>
      <c r="E23" s="15">
        <v>18331</v>
      </c>
      <c r="F23" s="15">
        <v>3179</v>
      </c>
      <c r="G23" s="16">
        <f>SUM(B23:F23)</f>
        <v>295738</v>
      </c>
      <c r="I23" s="42"/>
      <c r="J23" s="42"/>
      <c r="K23" s="42"/>
      <c r="L23" s="42"/>
      <c r="M23" s="42"/>
    </row>
    <row r="24" spans="1:13" x14ac:dyDescent="0.25">
      <c r="A24" s="11" t="s">
        <v>9</v>
      </c>
      <c r="B24" s="17">
        <v>54717</v>
      </c>
      <c r="C24" s="18">
        <v>46978</v>
      </c>
      <c r="D24" s="18">
        <v>15011</v>
      </c>
      <c r="E24" s="18">
        <v>3964</v>
      </c>
      <c r="F24" s="18">
        <v>1530</v>
      </c>
      <c r="G24" s="19">
        <f t="shared" ref="G24:G34" si="2">SUM(B24:F24)</f>
        <v>122200</v>
      </c>
      <c r="I24" s="42"/>
      <c r="J24" s="42"/>
      <c r="K24" s="42"/>
      <c r="L24" s="42"/>
      <c r="M24" s="42"/>
    </row>
    <row r="25" spans="1:13" x14ac:dyDescent="0.25">
      <c r="A25" s="11" t="s">
        <v>10</v>
      </c>
      <c r="B25" s="17">
        <v>79196</v>
      </c>
      <c r="C25" s="18">
        <v>610227</v>
      </c>
      <c r="D25" s="18">
        <v>352142</v>
      </c>
      <c r="E25" s="18">
        <v>80865</v>
      </c>
      <c r="F25" s="18">
        <v>15427</v>
      </c>
      <c r="G25" s="19">
        <f t="shared" si="2"/>
        <v>1137857</v>
      </c>
      <c r="I25" s="42"/>
      <c r="J25" s="42"/>
      <c r="K25" s="42"/>
      <c r="L25" s="42"/>
      <c r="M25" s="42"/>
    </row>
    <row r="26" spans="1:13" x14ac:dyDescent="0.25">
      <c r="A26" s="11" t="s">
        <v>11</v>
      </c>
      <c r="B26" s="17">
        <v>282724</v>
      </c>
      <c r="C26" s="18">
        <v>225350</v>
      </c>
      <c r="D26" s="18">
        <v>126186</v>
      </c>
      <c r="E26" s="18">
        <v>55744</v>
      </c>
      <c r="F26" s="18">
        <v>28603</v>
      </c>
      <c r="G26" s="19">
        <f t="shared" si="2"/>
        <v>718607</v>
      </c>
      <c r="I26" s="42"/>
      <c r="J26" s="42"/>
      <c r="K26" s="42"/>
      <c r="L26" s="42"/>
      <c r="M26" s="42"/>
    </row>
    <row r="27" spans="1:13" x14ac:dyDescent="0.25">
      <c r="A27" s="11" t="s">
        <v>12</v>
      </c>
      <c r="B27" s="17">
        <v>1992425</v>
      </c>
      <c r="C27" s="18">
        <v>0</v>
      </c>
      <c r="D27" s="18">
        <v>0</v>
      </c>
      <c r="E27" s="18">
        <v>0</v>
      </c>
      <c r="F27" s="18">
        <v>0</v>
      </c>
      <c r="G27" s="19">
        <f t="shared" si="2"/>
        <v>1992425</v>
      </c>
      <c r="I27" s="42"/>
      <c r="J27" s="42"/>
      <c r="K27" s="42"/>
      <c r="L27" s="42"/>
      <c r="M27" s="42"/>
    </row>
    <row r="28" spans="1:13" x14ac:dyDescent="0.25">
      <c r="A28" s="11" t="s">
        <v>13</v>
      </c>
      <c r="B28" s="17">
        <v>648418</v>
      </c>
      <c r="C28" s="18">
        <v>0</v>
      </c>
      <c r="D28" s="18">
        <v>0</v>
      </c>
      <c r="E28" s="18">
        <v>0</v>
      </c>
      <c r="F28" s="18">
        <v>0</v>
      </c>
      <c r="G28" s="19">
        <f t="shared" si="2"/>
        <v>648418</v>
      </c>
      <c r="I28" s="42"/>
      <c r="J28" s="42"/>
      <c r="K28" s="42"/>
      <c r="L28" s="42"/>
      <c r="M28" s="42"/>
    </row>
    <row r="29" spans="1:13" x14ac:dyDescent="0.25">
      <c r="A29" s="11" t="s">
        <v>14</v>
      </c>
      <c r="B29" s="17">
        <v>682224</v>
      </c>
      <c r="C29" s="18">
        <v>0</v>
      </c>
      <c r="D29" s="18">
        <v>0</v>
      </c>
      <c r="E29" s="18">
        <v>0</v>
      </c>
      <c r="F29" s="18">
        <v>0</v>
      </c>
      <c r="G29" s="19">
        <f t="shared" si="2"/>
        <v>682224</v>
      </c>
      <c r="I29" s="42"/>
      <c r="J29" s="42"/>
      <c r="K29" s="42"/>
      <c r="L29" s="42"/>
      <c r="M29" s="42"/>
    </row>
    <row r="30" spans="1:13" x14ac:dyDescent="0.25">
      <c r="A30" s="11" t="s">
        <v>15</v>
      </c>
      <c r="B30" s="17">
        <v>3568616</v>
      </c>
      <c r="C30" s="18">
        <v>0</v>
      </c>
      <c r="D30" s="18">
        <v>0</v>
      </c>
      <c r="E30" s="18">
        <v>0</v>
      </c>
      <c r="F30" s="18">
        <v>0</v>
      </c>
      <c r="G30" s="19">
        <f t="shared" si="2"/>
        <v>3568616</v>
      </c>
      <c r="I30" s="42"/>
      <c r="J30" s="42"/>
      <c r="K30" s="42"/>
      <c r="L30" s="42"/>
      <c r="M30" s="42"/>
    </row>
    <row r="31" spans="1:13" x14ac:dyDescent="0.25">
      <c r="A31" s="11" t="s">
        <v>16</v>
      </c>
      <c r="B31" s="17">
        <v>109050</v>
      </c>
      <c r="C31" s="18">
        <v>1680577</v>
      </c>
      <c r="D31" s="18">
        <v>1973367</v>
      </c>
      <c r="E31" s="18">
        <v>551459</v>
      </c>
      <c r="F31" s="18">
        <v>94841</v>
      </c>
      <c r="G31" s="19">
        <f t="shared" si="2"/>
        <v>4409294</v>
      </c>
      <c r="I31" s="42"/>
      <c r="J31" s="42"/>
      <c r="K31" s="42"/>
      <c r="L31" s="42"/>
      <c r="M31" s="42"/>
    </row>
    <row r="32" spans="1:13" x14ac:dyDescent="0.25">
      <c r="A32" s="11" t="s">
        <v>17</v>
      </c>
      <c r="B32" s="17">
        <v>51203</v>
      </c>
      <c r="C32" s="18">
        <v>341058</v>
      </c>
      <c r="D32" s="18">
        <v>340280</v>
      </c>
      <c r="E32" s="18">
        <v>179015</v>
      </c>
      <c r="F32" s="18">
        <v>78969</v>
      </c>
      <c r="G32" s="19">
        <f t="shared" si="2"/>
        <v>990525</v>
      </c>
      <c r="I32" s="42"/>
      <c r="J32" s="42"/>
      <c r="K32" s="42"/>
      <c r="L32" s="42"/>
      <c r="M32" s="42"/>
    </row>
    <row r="33" spans="1:13" x14ac:dyDescent="0.25">
      <c r="A33" s="11" t="s">
        <v>18</v>
      </c>
      <c r="B33" s="17">
        <v>61707</v>
      </c>
      <c r="C33" s="18">
        <v>194280</v>
      </c>
      <c r="D33" s="18">
        <v>121518</v>
      </c>
      <c r="E33" s="18">
        <v>37977</v>
      </c>
      <c r="F33" s="18">
        <v>10777</v>
      </c>
      <c r="G33" s="19">
        <f t="shared" si="2"/>
        <v>426259</v>
      </c>
      <c r="I33" s="42"/>
      <c r="J33" s="42"/>
      <c r="K33" s="42"/>
      <c r="L33" s="42"/>
      <c r="M33" s="42"/>
    </row>
    <row r="34" spans="1:13" x14ac:dyDescent="0.25">
      <c r="A34" s="13" t="s">
        <v>19</v>
      </c>
      <c r="B34" s="17">
        <v>225409</v>
      </c>
      <c r="C34" s="18">
        <v>122479</v>
      </c>
      <c r="D34" s="18">
        <v>71783</v>
      </c>
      <c r="E34" s="18">
        <v>40296</v>
      </c>
      <c r="F34" s="18">
        <v>25797</v>
      </c>
      <c r="G34" s="19">
        <f t="shared" si="2"/>
        <v>485764</v>
      </c>
      <c r="I34" s="42"/>
      <c r="J34" s="42"/>
      <c r="K34" s="42"/>
      <c r="L34" s="42"/>
      <c r="M34" s="42"/>
    </row>
    <row r="35" spans="1:13" x14ac:dyDescent="0.25">
      <c r="A35" s="10" t="s">
        <v>7</v>
      </c>
      <c r="B35" s="20">
        <f>SUM(B23:B34)</f>
        <v>7775174</v>
      </c>
      <c r="C35" s="21">
        <f t="shared" ref="C35" si="3">SUM(C23:C34)</f>
        <v>3388039</v>
      </c>
      <c r="D35" s="21">
        <f t="shared" ref="D35" si="4">SUM(D23:D34)</f>
        <v>3087940</v>
      </c>
      <c r="E35" s="21">
        <f t="shared" ref="E35" si="5">SUM(E23:E34)</f>
        <v>967651</v>
      </c>
      <c r="F35" s="22">
        <f t="shared" ref="F35" si="6">SUM(F23:F34)</f>
        <v>259123</v>
      </c>
      <c r="G35" s="25">
        <f t="shared" ref="G35" si="7">SUM(G23:G34)</f>
        <v>15477927</v>
      </c>
    </row>
    <row r="36" spans="1:13" x14ac:dyDescent="0.25">
      <c r="A36" s="32" t="s">
        <v>80</v>
      </c>
      <c r="B36" s="35"/>
      <c r="C36" s="35"/>
      <c r="D36" s="35"/>
      <c r="E36" s="35"/>
      <c r="F36" s="35"/>
      <c r="G36" s="35"/>
    </row>
    <row r="37" spans="1:13" x14ac:dyDescent="0.25">
      <c r="A37" s="32" t="s">
        <v>84</v>
      </c>
      <c r="B37" s="35"/>
      <c r="C37" s="35"/>
      <c r="D37" s="35"/>
      <c r="E37" s="35"/>
      <c r="F37" s="35"/>
      <c r="G37" s="35"/>
    </row>
    <row r="38" spans="1:13" x14ac:dyDescent="0.25">
      <c r="A38" s="33" t="s">
        <v>83</v>
      </c>
      <c r="B38" s="35"/>
      <c r="C38" s="35"/>
      <c r="D38" s="35"/>
      <c r="E38" s="35"/>
      <c r="F38" s="35"/>
      <c r="G38" s="35"/>
    </row>
    <row r="40" spans="1:13" x14ac:dyDescent="0.25">
      <c r="A40" s="3" t="s">
        <v>21</v>
      </c>
    </row>
    <row r="41" spans="1:13" ht="24" x14ac:dyDescent="0.25">
      <c r="A41" s="4"/>
      <c r="B41" s="6" t="s">
        <v>2</v>
      </c>
      <c r="C41" s="7" t="s">
        <v>3</v>
      </c>
      <c r="D41" s="7" t="s">
        <v>4</v>
      </c>
      <c r="E41" s="7" t="s">
        <v>5</v>
      </c>
      <c r="F41" s="8" t="s">
        <v>6</v>
      </c>
      <c r="G41" s="9" t="s">
        <v>7</v>
      </c>
    </row>
    <row r="42" spans="1:13" x14ac:dyDescent="0.25">
      <c r="A42" s="12" t="s">
        <v>8</v>
      </c>
      <c r="B42" s="14">
        <f>B4+B23</f>
        <v>22078</v>
      </c>
      <c r="C42" s="15">
        <f t="shared" ref="C42:G42" si="8">C4+C23</f>
        <v>182018</v>
      </c>
      <c r="D42" s="15">
        <f t="shared" si="8"/>
        <v>95324</v>
      </c>
      <c r="E42" s="15">
        <f t="shared" si="8"/>
        <v>20985</v>
      </c>
      <c r="F42" s="15">
        <f t="shared" si="8"/>
        <v>4316</v>
      </c>
      <c r="G42" s="16">
        <f t="shared" si="8"/>
        <v>324721</v>
      </c>
    </row>
    <row r="43" spans="1:13" x14ac:dyDescent="0.25">
      <c r="A43" s="11" t="s">
        <v>9</v>
      </c>
      <c r="B43" s="17">
        <f t="shared" ref="B43:B54" si="9">B5+B24</f>
        <v>64039</v>
      </c>
      <c r="C43" s="18">
        <f t="shared" ref="C43:G54" si="10">C5+C24</f>
        <v>55757</v>
      </c>
      <c r="D43" s="18">
        <f t="shared" si="10"/>
        <v>18630</v>
      </c>
      <c r="E43" s="18">
        <f t="shared" si="10"/>
        <v>5479</v>
      </c>
      <c r="F43" s="18">
        <f t="shared" si="10"/>
        <v>2267</v>
      </c>
      <c r="G43" s="19">
        <f t="shared" si="10"/>
        <v>146172</v>
      </c>
    </row>
    <row r="44" spans="1:13" x14ac:dyDescent="0.25">
      <c r="A44" s="11" t="s">
        <v>10</v>
      </c>
      <c r="B44" s="17">
        <f t="shared" si="9"/>
        <v>91740</v>
      </c>
      <c r="C44" s="18">
        <f t="shared" si="10"/>
        <v>681787</v>
      </c>
      <c r="D44" s="18">
        <f t="shared" si="10"/>
        <v>397289</v>
      </c>
      <c r="E44" s="18">
        <f t="shared" si="10"/>
        <v>99987</v>
      </c>
      <c r="F44" s="18">
        <f t="shared" si="10"/>
        <v>23518</v>
      </c>
      <c r="G44" s="19">
        <f t="shared" si="10"/>
        <v>1294321</v>
      </c>
    </row>
    <row r="45" spans="1:13" x14ac:dyDescent="0.25">
      <c r="A45" s="11" t="s">
        <v>11</v>
      </c>
      <c r="B45" s="17">
        <f t="shared" si="9"/>
        <v>332078</v>
      </c>
      <c r="C45" s="18">
        <f t="shared" si="10"/>
        <v>276488</v>
      </c>
      <c r="D45" s="18">
        <f t="shared" si="10"/>
        <v>160657</v>
      </c>
      <c r="E45" s="18">
        <f t="shared" si="10"/>
        <v>75274</v>
      </c>
      <c r="F45" s="18">
        <f t="shared" si="10"/>
        <v>40646</v>
      </c>
      <c r="G45" s="19">
        <f t="shared" si="10"/>
        <v>885143</v>
      </c>
    </row>
    <row r="46" spans="1:13" x14ac:dyDescent="0.25">
      <c r="A46" s="11" t="s">
        <v>12</v>
      </c>
      <c r="B46" s="17">
        <f t="shared" si="9"/>
        <v>2148901</v>
      </c>
      <c r="C46" s="18">
        <f t="shared" si="10"/>
        <v>0</v>
      </c>
      <c r="D46" s="18">
        <f t="shared" si="10"/>
        <v>0</v>
      </c>
      <c r="E46" s="18">
        <f t="shared" si="10"/>
        <v>0</v>
      </c>
      <c r="F46" s="18">
        <f t="shared" si="10"/>
        <v>0</v>
      </c>
      <c r="G46" s="19">
        <f t="shared" si="10"/>
        <v>2148901</v>
      </c>
    </row>
    <row r="47" spans="1:13" x14ac:dyDescent="0.25">
      <c r="A47" s="11" t="s">
        <v>13</v>
      </c>
      <c r="B47" s="17">
        <f t="shared" si="9"/>
        <v>739179</v>
      </c>
      <c r="C47" s="18">
        <f t="shared" si="10"/>
        <v>0</v>
      </c>
      <c r="D47" s="18">
        <f t="shared" si="10"/>
        <v>0</v>
      </c>
      <c r="E47" s="18">
        <f t="shared" si="10"/>
        <v>0</v>
      </c>
      <c r="F47" s="18">
        <f t="shared" si="10"/>
        <v>0</v>
      </c>
      <c r="G47" s="19">
        <f t="shared" si="10"/>
        <v>739179</v>
      </c>
    </row>
    <row r="48" spans="1:13" x14ac:dyDescent="0.25">
      <c r="A48" s="11" t="s">
        <v>14</v>
      </c>
      <c r="B48" s="17">
        <f t="shared" si="9"/>
        <v>761851</v>
      </c>
      <c r="C48" s="18">
        <f t="shared" si="10"/>
        <v>0</v>
      </c>
      <c r="D48" s="18">
        <f t="shared" si="10"/>
        <v>0</v>
      </c>
      <c r="E48" s="18">
        <f t="shared" si="10"/>
        <v>0</v>
      </c>
      <c r="F48" s="18">
        <f t="shared" si="10"/>
        <v>0</v>
      </c>
      <c r="G48" s="19">
        <f t="shared" si="10"/>
        <v>761851</v>
      </c>
    </row>
    <row r="49" spans="1:7" x14ac:dyDescent="0.25">
      <c r="A49" s="11" t="s">
        <v>15</v>
      </c>
      <c r="B49" s="17">
        <f t="shared" si="9"/>
        <v>3913289</v>
      </c>
      <c r="C49" s="18">
        <f t="shared" si="10"/>
        <v>0</v>
      </c>
      <c r="D49" s="18">
        <f t="shared" si="10"/>
        <v>0</v>
      </c>
      <c r="E49" s="18">
        <f t="shared" si="10"/>
        <v>0</v>
      </c>
      <c r="F49" s="18">
        <f t="shared" si="10"/>
        <v>0</v>
      </c>
      <c r="G49" s="19">
        <f t="shared" si="10"/>
        <v>3913289</v>
      </c>
    </row>
    <row r="50" spans="1:7" x14ac:dyDescent="0.25">
      <c r="A50" s="11" t="s">
        <v>16</v>
      </c>
      <c r="B50" s="17">
        <f t="shared" si="9"/>
        <v>123183</v>
      </c>
      <c r="C50" s="18">
        <f t="shared" si="10"/>
        <v>1827402</v>
      </c>
      <c r="D50" s="18">
        <f t="shared" si="10"/>
        <v>2146806</v>
      </c>
      <c r="E50" s="18">
        <f t="shared" si="10"/>
        <v>637027</v>
      </c>
      <c r="F50" s="18">
        <f t="shared" si="10"/>
        <v>125689</v>
      </c>
      <c r="G50" s="19">
        <f t="shared" si="10"/>
        <v>4860107</v>
      </c>
    </row>
    <row r="51" spans="1:7" x14ac:dyDescent="0.25">
      <c r="A51" s="11" t="s">
        <v>17</v>
      </c>
      <c r="B51" s="17">
        <f t="shared" si="9"/>
        <v>60597</v>
      </c>
      <c r="C51" s="18">
        <f t="shared" si="10"/>
        <v>426216</v>
      </c>
      <c r="D51" s="18">
        <f t="shared" si="10"/>
        <v>440398</v>
      </c>
      <c r="E51" s="18">
        <f t="shared" si="10"/>
        <v>262695</v>
      </c>
      <c r="F51" s="18">
        <f t="shared" si="10"/>
        <v>128957</v>
      </c>
      <c r="G51" s="19">
        <f t="shared" si="10"/>
        <v>1318863</v>
      </c>
    </row>
    <row r="52" spans="1:7" x14ac:dyDescent="0.25">
      <c r="A52" s="11" t="s">
        <v>18</v>
      </c>
      <c r="B52" s="17">
        <f t="shared" si="9"/>
        <v>74923</v>
      </c>
      <c r="C52" s="18">
        <f t="shared" si="10"/>
        <v>237675</v>
      </c>
      <c r="D52" s="18">
        <f t="shared" si="10"/>
        <v>156565</v>
      </c>
      <c r="E52" s="18">
        <f t="shared" si="10"/>
        <v>57853</v>
      </c>
      <c r="F52" s="18">
        <f t="shared" si="10"/>
        <v>20731</v>
      </c>
      <c r="G52" s="19">
        <f t="shared" si="10"/>
        <v>547747</v>
      </c>
    </row>
    <row r="53" spans="1:7" x14ac:dyDescent="0.25">
      <c r="A53" s="13" t="s">
        <v>19</v>
      </c>
      <c r="B53" s="17">
        <f t="shared" si="9"/>
        <v>281413</v>
      </c>
      <c r="C53" s="18">
        <f t="shared" si="10"/>
        <v>186239</v>
      </c>
      <c r="D53" s="18">
        <f t="shared" si="10"/>
        <v>122080</v>
      </c>
      <c r="E53" s="18">
        <f t="shared" si="10"/>
        <v>78975</v>
      </c>
      <c r="F53" s="18">
        <f t="shared" si="10"/>
        <v>52912</v>
      </c>
      <c r="G53" s="19">
        <f t="shared" si="10"/>
        <v>721619</v>
      </c>
    </row>
    <row r="54" spans="1:7" x14ac:dyDescent="0.25">
      <c r="A54" s="10" t="s">
        <v>7</v>
      </c>
      <c r="B54" s="20">
        <f t="shared" si="9"/>
        <v>8613271</v>
      </c>
      <c r="C54" s="21">
        <f t="shared" si="10"/>
        <v>3873582</v>
      </c>
      <c r="D54" s="21">
        <f t="shared" si="10"/>
        <v>3537749</v>
      </c>
      <c r="E54" s="21">
        <f t="shared" si="10"/>
        <v>1238275</v>
      </c>
      <c r="F54" s="22">
        <f t="shared" si="10"/>
        <v>399036</v>
      </c>
      <c r="G54" s="25">
        <f t="shared" si="10"/>
        <v>17661913</v>
      </c>
    </row>
    <row r="55" spans="1:7" x14ac:dyDescent="0.25">
      <c r="A55" s="32" t="s">
        <v>84</v>
      </c>
    </row>
    <row r="56" spans="1:7" x14ac:dyDescent="0.25">
      <c r="A56" s="33" t="s">
        <v>83</v>
      </c>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22</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23</v>
      </c>
      <c r="B4" s="14">
        <v>635225.30000000005</v>
      </c>
      <c r="C4" s="15">
        <v>268817.59999999998</v>
      </c>
      <c r="D4" s="15">
        <v>296212.90000000002</v>
      </c>
      <c r="E4" s="15">
        <v>197199</v>
      </c>
      <c r="F4" s="15">
        <v>101602</v>
      </c>
      <c r="G4" s="16">
        <f>SUM(B4:F4)</f>
        <v>1499056.8</v>
      </c>
    </row>
    <row r="5" spans="1:7" x14ac:dyDescent="0.25">
      <c r="A5" s="11" t="s">
        <v>24</v>
      </c>
      <c r="B5" s="17">
        <v>129058.1</v>
      </c>
      <c r="C5" s="18">
        <v>70320</v>
      </c>
      <c r="D5" s="18">
        <v>62688</v>
      </c>
      <c r="E5" s="18">
        <v>30604.2</v>
      </c>
      <c r="F5" s="18">
        <v>16303.5</v>
      </c>
      <c r="G5" s="19">
        <f t="shared" ref="G5" si="0">SUM(B5:F5)</f>
        <v>308973.8</v>
      </c>
    </row>
    <row r="6" spans="1:7" x14ac:dyDescent="0.25">
      <c r="A6" s="5" t="s">
        <v>7</v>
      </c>
      <c r="B6" s="20">
        <f>B4+B5</f>
        <v>764283.4</v>
      </c>
      <c r="C6" s="21">
        <f t="shared" ref="C6:G6" si="1">C4+C5</f>
        <v>339137.6</v>
      </c>
      <c r="D6" s="21">
        <f t="shared" si="1"/>
        <v>358900.9</v>
      </c>
      <c r="E6" s="21">
        <f t="shared" si="1"/>
        <v>227803.2</v>
      </c>
      <c r="F6" s="22">
        <f t="shared" si="1"/>
        <v>117905.5</v>
      </c>
      <c r="G6" s="25">
        <f t="shared" si="1"/>
        <v>1808030.6</v>
      </c>
    </row>
    <row r="7" spans="1:7" x14ac:dyDescent="0.25">
      <c r="A7" s="32" t="s">
        <v>81</v>
      </c>
      <c r="B7" s="35"/>
      <c r="C7" s="35"/>
      <c r="D7" s="35"/>
      <c r="E7" s="35"/>
      <c r="F7" s="35"/>
      <c r="G7" s="35"/>
    </row>
    <row r="8" spans="1:7" x14ac:dyDescent="0.25">
      <c r="A8" s="32" t="s">
        <v>84</v>
      </c>
      <c r="B8" s="35"/>
      <c r="C8" s="35"/>
      <c r="D8" s="35"/>
      <c r="E8" s="35"/>
      <c r="F8" s="35"/>
      <c r="G8" s="35"/>
    </row>
    <row r="9" spans="1:7" x14ac:dyDescent="0.25">
      <c r="A9" s="33" t="s">
        <v>83</v>
      </c>
      <c r="B9" s="35"/>
      <c r="C9" s="35"/>
      <c r="D9" s="35"/>
      <c r="E9" s="35"/>
      <c r="F9" s="35"/>
      <c r="G9" s="35"/>
    </row>
    <row r="11" spans="1:7" x14ac:dyDescent="0.25">
      <c r="A11" s="3" t="s">
        <v>20</v>
      </c>
    </row>
    <row r="12" spans="1:7" ht="24" x14ac:dyDescent="0.25">
      <c r="A12" s="4"/>
      <c r="B12" s="6" t="s">
        <v>2</v>
      </c>
      <c r="C12" s="7" t="s">
        <v>3</v>
      </c>
      <c r="D12" s="7" t="s">
        <v>4</v>
      </c>
      <c r="E12" s="7" t="s">
        <v>5</v>
      </c>
      <c r="F12" s="8" t="s">
        <v>6</v>
      </c>
      <c r="G12" s="9" t="s">
        <v>7</v>
      </c>
    </row>
    <row r="13" spans="1:7" x14ac:dyDescent="0.25">
      <c r="A13" s="12" t="s">
        <v>23</v>
      </c>
      <c r="B13" s="14">
        <v>5626192.2000000002</v>
      </c>
      <c r="C13" s="15">
        <v>1379841.1</v>
      </c>
      <c r="D13" s="15">
        <v>1690343.9</v>
      </c>
      <c r="E13" s="15">
        <v>602705.1</v>
      </c>
      <c r="F13" s="15">
        <v>151748.9</v>
      </c>
      <c r="G13" s="16">
        <f>SUM(B13:F13)</f>
        <v>9450831.2000000011</v>
      </c>
    </row>
    <row r="14" spans="1:7" x14ac:dyDescent="0.25">
      <c r="A14" s="11" t="s">
        <v>24</v>
      </c>
      <c r="B14" s="17">
        <v>1712859.7</v>
      </c>
      <c r="C14" s="18">
        <v>958552.3</v>
      </c>
      <c r="D14" s="18">
        <v>816604.5</v>
      </c>
      <c r="E14" s="18">
        <v>206042</v>
      </c>
      <c r="F14" s="18">
        <v>58635.8</v>
      </c>
      <c r="G14" s="19">
        <f t="shared" ref="G14" si="2">SUM(B14:F14)</f>
        <v>3752694.3</v>
      </c>
    </row>
    <row r="15" spans="1:7" x14ac:dyDescent="0.25">
      <c r="A15" s="5" t="s">
        <v>7</v>
      </c>
      <c r="B15" s="20">
        <f>B13+B14</f>
        <v>7339051.9000000004</v>
      </c>
      <c r="C15" s="21">
        <f t="shared" ref="C15" si="3">C13+C14</f>
        <v>2338393.4000000004</v>
      </c>
      <c r="D15" s="21">
        <f t="shared" ref="D15" si="4">D13+D14</f>
        <v>2506948.4</v>
      </c>
      <c r="E15" s="21">
        <f t="shared" ref="E15" si="5">E13+E14</f>
        <v>808747.1</v>
      </c>
      <c r="F15" s="22">
        <f t="shared" ref="F15" si="6">F13+F14</f>
        <v>210384.7</v>
      </c>
      <c r="G15" s="25">
        <f t="shared" ref="G15" si="7">G13+G14</f>
        <v>13203525.5</v>
      </c>
    </row>
    <row r="16" spans="1:7" x14ac:dyDescent="0.25">
      <c r="A16" s="32" t="s">
        <v>82</v>
      </c>
      <c r="B16" s="35"/>
      <c r="C16" s="35"/>
      <c r="D16" s="35"/>
      <c r="E16" s="35"/>
      <c r="F16" s="35"/>
      <c r="G16" s="35"/>
    </row>
    <row r="17" spans="1:7" x14ac:dyDescent="0.25">
      <c r="A17" s="32" t="s">
        <v>84</v>
      </c>
      <c r="B17" s="35"/>
      <c r="C17" s="35"/>
      <c r="D17" s="35"/>
      <c r="E17" s="35"/>
      <c r="F17" s="35"/>
      <c r="G17" s="35"/>
    </row>
    <row r="18" spans="1:7" x14ac:dyDescent="0.25">
      <c r="A18" s="33" t="s">
        <v>83</v>
      </c>
      <c r="B18" s="35"/>
      <c r="C18" s="35"/>
      <c r="D18" s="35"/>
      <c r="E18" s="35"/>
      <c r="F18" s="35"/>
      <c r="G18" s="35"/>
    </row>
    <row r="20" spans="1:7" x14ac:dyDescent="0.25">
      <c r="A20" s="3" t="s">
        <v>21</v>
      </c>
    </row>
    <row r="21" spans="1:7" ht="24" x14ac:dyDescent="0.25">
      <c r="A21" s="4"/>
      <c r="B21" s="6" t="s">
        <v>2</v>
      </c>
      <c r="C21" s="7" t="s">
        <v>3</v>
      </c>
      <c r="D21" s="7" t="s">
        <v>4</v>
      </c>
      <c r="E21" s="7" t="s">
        <v>5</v>
      </c>
      <c r="F21" s="8" t="s">
        <v>6</v>
      </c>
      <c r="G21" s="9" t="s">
        <v>7</v>
      </c>
    </row>
    <row r="22" spans="1:7" x14ac:dyDescent="0.25">
      <c r="A22" s="12" t="s">
        <v>23</v>
      </c>
      <c r="B22" s="14">
        <f t="shared" ref="B22:G24" si="8">B4+B13</f>
        <v>6261417.5</v>
      </c>
      <c r="C22" s="15">
        <f t="shared" si="8"/>
        <v>1648658.7000000002</v>
      </c>
      <c r="D22" s="15">
        <f t="shared" si="8"/>
        <v>1986556.7999999998</v>
      </c>
      <c r="E22" s="15">
        <f t="shared" si="8"/>
        <v>799904.1</v>
      </c>
      <c r="F22" s="15">
        <f t="shared" si="8"/>
        <v>253350.9</v>
      </c>
      <c r="G22" s="16">
        <f t="shared" si="8"/>
        <v>10949888.000000002</v>
      </c>
    </row>
    <row r="23" spans="1:7" x14ac:dyDescent="0.25">
      <c r="A23" s="11" t="s">
        <v>24</v>
      </c>
      <c r="B23" s="17">
        <f t="shared" si="8"/>
        <v>1841917.8</v>
      </c>
      <c r="C23" s="18">
        <f t="shared" si="8"/>
        <v>1028872.3</v>
      </c>
      <c r="D23" s="18">
        <f t="shared" si="8"/>
        <v>879292.5</v>
      </c>
      <c r="E23" s="18">
        <f t="shared" si="8"/>
        <v>236646.2</v>
      </c>
      <c r="F23" s="18">
        <f t="shared" si="8"/>
        <v>74939.3</v>
      </c>
      <c r="G23" s="19">
        <f t="shared" si="8"/>
        <v>4061668.0999999996</v>
      </c>
    </row>
    <row r="24" spans="1:7" x14ac:dyDescent="0.25">
      <c r="A24" s="5" t="s">
        <v>7</v>
      </c>
      <c r="B24" s="20">
        <f t="shared" si="8"/>
        <v>8103335.3000000007</v>
      </c>
      <c r="C24" s="21">
        <f t="shared" si="8"/>
        <v>2677531.0000000005</v>
      </c>
      <c r="D24" s="21">
        <f t="shared" si="8"/>
        <v>2865849.3</v>
      </c>
      <c r="E24" s="21">
        <f t="shared" si="8"/>
        <v>1036550.3</v>
      </c>
      <c r="F24" s="22">
        <f t="shared" si="8"/>
        <v>328290.2</v>
      </c>
      <c r="G24" s="25">
        <f t="shared" si="8"/>
        <v>15011556.1</v>
      </c>
    </row>
    <row r="25" spans="1:7" x14ac:dyDescent="0.25">
      <c r="A25" s="32" t="s">
        <v>84</v>
      </c>
    </row>
    <row r="26" spans="1:7" x14ac:dyDescent="0.25">
      <c r="A26" s="33" t="s">
        <v>83</v>
      </c>
    </row>
  </sheetData>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3" x14ac:dyDescent="0.25">
      <c r="A1" s="2" t="s">
        <v>47</v>
      </c>
    </row>
    <row r="2" spans="1:13" x14ac:dyDescent="0.25">
      <c r="A2" s="3" t="s">
        <v>1</v>
      </c>
    </row>
    <row r="3" spans="1:13" ht="39.75" customHeight="1" x14ac:dyDescent="0.25">
      <c r="A3" s="4"/>
      <c r="B3" s="6" t="s">
        <v>2</v>
      </c>
      <c r="C3" s="7" t="s">
        <v>3</v>
      </c>
      <c r="D3" s="7" t="s">
        <v>4</v>
      </c>
      <c r="E3" s="7" t="s">
        <v>5</v>
      </c>
      <c r="F3" s="8" t="s">
        <v>6</v>
      </c>
      <c r="G3" s="9" t="s">
        <v>7</v>
      </c>
    </row>
    <row r="4" spans="1:13" x14ac:dyDescent="0.25">
      <c r="A4" s="12" t="s">
        <v>34</v>
      </c>
      <c r="B4" s="14">
        <v>0</v>
      </c>
      <c r="C4" s="15">
        <v>0</v>
      </c>
      <c r="D4" s="15">
        <v>0</v>
      </c>
      <c r="E4" s="15">
        <v>0</v>
      </c>
      <c r="F4" s="15">
        <v>0</v>
      </c>
      <c r="G4" s="16">
        <f>SUM(B4:F4)</f>
        <v>0</v>
      </c>
      <c r="H4" s="42"/>
      <c r="I4" s="42"/>
      <c r="J4" s="42"/>
      <c r="K4" s="42"/>
      <c r="L4" s="42"/>
      <c r="M4" s="42"/>
    </row>
    <row r="5" spans="1:13" x14ac:dyDescent="0.25">
      <c r="A5" s="11" t="s">
        <v>35</v>
      </c>
      <c r="B5" s="17">
        <v>349639</v>
      </c>
      <c r="C5" s="18">
        <v>199986</v>
      </c>
      <c r="D5" s="18">
        <v>199569</v>
      </c>
      <c r="E5" s="18">
        <v>130905</v>
      </c>
      <c r="F5" s="18">
        <v>65760</v>
      </c>
      <c r="G5" s="19">
        <f t="shared" ref="G5:G16" si="0">SUM(B5:F5)</f>
        <v>945859</v>
      </c>
      <c r="H5" s="42"/>
      <c r="I5" s="42"/>
      <c r="J5" s="42"/>
      <c r="K5" s="42"/>
      <c r="L5" s="42"/>
      <c r="M5" s="42"/>
    </row>
    <row r="6" spans="1:13" x14ac:dyDescent="0.25">
      <c r="A6" s="11" t="s">
        <v>36</v>
      </c>
      <c r="B6" s="17">
        <v>99654</v>
      </c>
      <c r="C6" s="18">
        <v>45506</v>
      </c>
      <c r="D6" s="18">
        <v>38964</v>
      </c>
      <c r="E6" s="18">
        <v>11260</v>
      </c>
      <c r="F6" s="18">
        <v>2922</v>
      </c>
      <c r="G6" s="19">
        <f t="shared" si="0"/>
        <v>198306</v>
      </c>
      <c r="H6" s="42"/>
      <c r="I6" s="42"/>
      <c r="J6" s="42"/>
      <c r="K6" s="42"/>
      <c r="L6" s="42"/>
      <c r="M6" s="42"/>
    </row>
    <row r="7" spans="1:13" x14ac:dyDescent="0.25">
      <c r="A7" s="11" t="s">
        <v>37</v>
      </c>
      <c r="B7" s="17">
        <v>41154</v>
      </c>
      <c r="C7" s="18">
        <v>9614</v>
      </c>
      <c r="D7" s="18">
        <v>7870</v>
      </c>
      <c r="E7" s="18">
        <v>3186</v>
      </c>
      <c r="F7" s="18">
        <v>1038</v>
      </c>
      <c r="G7" s="19">
        <f t="shared" si="0"/>
        <v>62862</v>
      </c>
      <c r="H7" s="42"/>
      <c r="I7" s="42"/>
      <c r="J7" s="42"/>
      <c r="K7" s="42"/>
      <c r="L7" s="42"/>
      <c r="M7" s="42"/>
    </row>
    <row r="8" spans="1:13" x14ac:dyDescent="0.25">
      <c r="A8" s="11" t="s">
        <v>38</v>
      </c>
      <c r="B8" s="17">
        <v>26912</v>
      </c>
      <c r="C8" s="18">
        <v>7250</v>
      </c>
      <c r="D8" s="18">
        <v>6265</v>
      </c>
      <c r="E8" s="18">
        <v>2725</v>
      </c>
      <c r="F8" s="18">
        <v>1288</v>
      </c>
      <c r="G8" s="19">
        <f t="shared" si="0"/>
        <v>44440</v>
      </c>
      <c r="H8" s="42"/>
      <c r="I8" s="42"/>
      <c r="J8" s="42"/>
      <c r="K8" s="42"/>
      <c r="L8" s="42"/>
      <c r="M8" s="42"/>
    </row>
    <row r="9" spans="1:13" x14ac:dyDescent="0.25">
      <c r="A9" s="11" t="s">
        <v>39</v>
      </c>
      <c r="B9" s="17">
        <v>90852</v>
      </c>
      <c r="C9" s="18">
        <v>36632</v>
      </c>
      <c r="D9" s="18">
        <v>32068</v>
      </c>
      <c r="E9" s="18">
        <v>10201</v>
      </c>
      <c r="F9" s="18">
        <v>3280</v>
      </c>
      <c r="G9" s="19">
        <f t="shared" si="0"/>
        <v>173033</v>
      </c>
      <c r="H9" s="42"/>
      <c r="I9" s="42"/>
      <c r="J9" s="42"/>
      <c r="K9" s="42"/>
      <c r="L9" s="42"/>
      <c r="M9" s="42"/>
    </row>
    <row r="10" spans="1:13" x14ac:dyDescent="0.25">
      <c r="A10" s="11" t="s">
        <v>40</v>
      </c>
      <c r="B10" s="17">
        <v>16416</v>
      </c>
      <c r="C10" s="18">
        <v>11631</v>
      </c>
      <c r="D10" s="18">
        <v>10982</v>
      </c>
      <c r="E10" s="18">
        <v>5429</v>
      </c>
      <c r="F10" s="18">
        <v>3355</v>
      </c>
      <c r="G10" s="19">
        <f t="shared" si="0"/>
        <v>47813</v>
      </c>
      <c r="H10" s="42"/>
      <c r="I10" s="42"/>
      <c r="J10" s="42"/>
      <c r="K10" s="42"/>
      <c r="L10" s="42"/>
      <c r="M10" s="42"/>
    </row>
    <row r="11" spans="1:13" x14ac:dyDescent="0.25">
      <c r="A11" s="11" t="s">
        <v>41</v>
      </c>
      <c r="B11" s="17">
        <v>64251</v>
      </c>
      <c r="C11" s="18">
        <v>35312</v>
      </c>
      <c r="D11" s="18">
        <v>29062</v>
      </c>
      <c r="E11" s="18">
        <v>20519</v>
      </c>
      <c r="F11" s="18">
        <v>11717</v>
      </c>
      <c r="G11" s="19">
        <f t="shared" si="0"/>
        <v>160861</v>
      </c>
      <c r="H11" s="42"/>
      <c r="I11" s="42"/>
      <c r="J11" s="42"/>
      <c r="K11" s="42"/>
      <c r="L11" s="42"/>
      <c r="M11" s="42"/>
    </row>
    <row r="12" spans="1:13" x14ac:dyDescent="0.25">
      <c r="A12" s="11" t="s">
        <v>42</v>
      </c>
      <c r="B12" s="17">
        <v>45361</v>
      </c>
      <c r="C12" s="18">
        <v>35515</v>
      </c>
      <c r="D12" s="18">
        <v>28495</v>
      </c>
      <c r="E12" s="18">
        <v>20395</v>
      </c>
      <c r="F12" s="18">
        <v>11092</v>
      </c>
      <c r="G12" s="19">
        <f t="shared" si="0"/>
        <v>140858</v>
      </c>
      <c r="H12" s="42"/>
      <c r="I12" s="42"/>
      <c r="J12" s="42"/>
      <c r="K12" s="42"/>
      <c r="L12" s="42"/>
      <c r="M12" s="42"/>
    </row>
    <row r="13" spans="1:13" x14ac:dyDescent="0.25">
      <c r="A13" s="11" t="s">
        <v>43</v>
      </c>
      <c r="B13" s="17">
        <v>19201</v>
      </c>
      <c r="C13" s="18">
        <v>14640</v>
      </c>
      <c r="D13" s="18">
        <v>12319</v>
      </c>
      <c r="E13" s="18">
        <v>7992</v>
      </c>
      <c r="F13" s="18">
        <v>4125</v>
      </c>
      <c r="G13" s="19">
        <f t="shared" si="0"/>
        <v>58277</v>
      </c>
      <c r="H13" s="42"/>
      <c r="I13" s="42"/>
      <c r="J13" s="42"/>
      <c r="K13" s="42"/>
      <c r="L13" s="42"/>
      <c r="M13" s="42"/>
    </row>
    <row r="14" spans="1:13" x14ac:dyDescent="0.25">
      <c r="A14" s="11" t="s">
        <v>44</v>
      </c>
      <c r="B14" s="17">
        <v>25505</v>
      </c>
      <c r="C14" s="18">
        <v>44310</v>
      </c>
      <c r="D14" s="18">
        <v>38336</v>
      </c>
      <c r="E14" s="18">
        <v>26532</v>
      </c>
      <c r="F14" s="18">
        <v>22930</v>
      </c>
      <c r="G14" s="19">
        <f t="shared" si="0"/>
        <v>157613</v>
      </c>
      <c r="H14" s="42"/>
      <c r="I14" s="42"/>
      <c r="J14" s="42"/>
      <c r="K14" s="42"/>
      <c r="L14" s="42"/>
      <c r="M14" s="42"/>
    </row>
    <row r="15" spans="1:13" x14ac:dyDescent="0.25">
      <c r="A15" s="11" t="s">
        <v>45</v>
      </c>
      <c r="B15" s="17">
        <v>20294</v>
      </c>
      <c r="C15" s="18">
        <v>14501</v>
      </c>
      <c r="D15" s="18">
        <v>17360</v>
      </c>
      <c r="E15" s="18">
        <v>16437</v>
      </c>
      <c r="F15" s="18">
        <v>7006</v>
      </c>
      <c r="G15" s="19">
        <f t="shared" si="0"/>
        <v>75598</v>
      </c>
      <c r="H15" s="42"/>
      <c r="I15" s="42"/>
      <c r="J15" s="42"/>
      <c r="K15" s="42"/>
      <c r="L15" s="42"/>
      <c r="M15" s="42"/>
    </row>
    <row r="16" spans="1:13" x14ac:dyDescent="0.25">
      <c r="A16" s="13" t="s">
        <v>46</v>
      </c>
      <c r="B16" s="17">
        <v>38858</v>
      </c>
      <c r="C16" s="18">
        <v>30644</v>
      </c>
      <c r="D16" s="18">
        <v>28520</v>
      </c>
      <c r="E16" s="18">
        <v>15042</v>
      </c>
      <c r="F16" s="18">
        <v>5400</v>
      </c>
      <c r="G16" s="19">
        <f t="shared" si="0"/>
        <v>118464</v>
      </c>
      <c r="H16" s="42"/>
      <c r="I16" s="42"/>
      <c r="J16" s="42"/>
      <c r="K16" s="42"/>
      <c r="L16" s="42"/>
      <c r="M16" s="42"/>
    </row>
    <row r="17" spans="1:12" x14ac:dyDescent="0.25">
      <c r="A17" s="10" t="s">
        <v>7</v>
      </c>
      <c r="B17" s="20">
        <f>SUM(B4:B16)</f>
        <v>838097</v>
      </c>
      <c r="C17" s="21">
        <f t="shared" ref="C17:G17" si="1">SUM(C4:C16)</f>
        <v>485541</v>
      </c>
      <c r="D17" s="21">
        <f t="shared" si="1"/>
        <v>449810</v>
      </c>
      <c r="E17" s="21">
        <f t="shared" si="1"/>
        <v>270623</v>
      </c>
      <c r="F17" s="22">
        <f t="shared" si="1"/>
        <v>139913</v>
      </c>
      <c r="G17" s="25">
        <f t="shared" si="1"/>
        <v>2183984</v>
      </c>
    </row>
    <row r="18" spans="1:12" x14ac:dyDescent="0.25">
      <c r="A18" s="32" t="s">
        <v>79</v>
      </c>
      <c r="B18" s="35"/>
      <c r="C18" s="35"/>
      <c r="D18" s="35"/>
      <c r="E18" s="35"/>
      <c r="F18" s="35"/>
      <c r="G18" s="35"/>
    </row>
    <row r="19" spans="1:12" x14ac:dyDescent="0.25">
      <c r="A19" s="32" t="s">
        <v>84</v>
      </c>
      <c r="B19" s="35"/>
      <c r="C19" s="35"/>
      <c r="D19" s="35"/>
      <c r="E19" s="35"/>
      <c r="F19" s="35"/>
      <c r="G19" s="35"/>
    </row>
    <row r="20" spans="1:12" x14ac:dyDescent="0.25">
      <c r="A20" s="33" t="s">
        <v>83</v>
      </c>
      <c r="B20" s="35"/>
      <c r="C20" s="35"/>
      <c r="D20" s="35"/>
      <c r="E20" s="35"/>
      <c r="F20" s="35"/>
      <c r="G20" s="35"/>
    </row>
    <row r="22" spans="1:12" x14ac:dyDescent="0.25">
      <c r="A22" s="3" t="s">
        <v>20</v>
      </c>
    </row>
    <row r="23" spans="1:12" ht="24" x14ac:dyDescent="0.25">
      <c r="A23" s="4"/>
      <c r="B23" s="6" t="s">
        <v>2</v>
      </c>
      <c r="C23" s="7" t="s">
        <v>3</v>
      </c>
      <c r="D23" s="7" t="s">
        <v>4</v>
      </c>
      <c r="E23" s="7" t="s">
        <v>5</v>
      </c>
      <c r="F23" s="8" t="s">
        <v>6</v>
      </c>
      <c r="G23" s="9" t="s">
        <v>7</v>
      </c>
    </row>
    <row r="24" spans="1:12" x14ac:dyDescent="0.25">
      <c r="A24" s="12" t="s">
        <v>34</v>
      </c>
      <c r="B24" s="14">
        <v>7702402</v>
      </c>
      <c r="C24" s="15">
        <v>3346697</v>
      </c>
      <c r="D24" s="15">
        <v>3045933</v>
      </c>
      <c r="E24" s="15">
        <v>951352</v>
      </c>
      <c r="F24" s="15">
        <v>253815</v>
      </c>
      <c r="G24" s="16">
        <f>SUM(B24:F24)</f>
        <v>15300199</v>
      </c>
      <c r="H24" s="42"/>
      <c r="I24" s="42"/>
      <c r="J24" s="42"/>
      <c r="K24" s="42"/>
      <c r="L24" s="42"/>
    </row>
    <row r="25" spans="1:12" x14ac:dyDescent="0.25">
      <c r="A25" s="11" t="s">
        <v>35</v>
      </c>
      <c r="B25" s="17">
        <v>61291</v>
      </c>
      <c r="C25" s="18">
        <v>31721</v>
      </c>
      <c r="D25" s="18">
        <v>31291</v>
      </c>
      <c r="E25" s="18">
        <v>12062</v>
      </c>
      <c r="F25" s="18">
        <v>3693</v>
      </c>
      <c r="G25" s="19">
        <f t="shared" ref="G25:G36" si="2">SUM(B25:F25)</f>
        <v>140058</v>
      </c>
      <c r="H25" s="42"/>
      <c r="I25" s="42"/>
      <c r="J25" s="42"/>
      <c r="K25" s="42"/>
      <c r="L25" s="42"/>
    </row>
    <row r="26" spans="1:12" x14ac:dyDescent="0.25">
      <c r="A26" s="11" t="s">
        <v>36</v>
      </c>
      <c r="B26" s="17">
        <v>2536</v>
      </c>
      <c r="C26" s="18">
        <v>3403</v>
      </c>
      <c r="D26" s="18">
        <v>5398</v>
      </c>
      <c r="E26" s="18">
        <v>1580</v>
      </c>
      <c r="F26" s="18">
        <v>402</v>
      </c>
      <c r="G26" s="19">
        <f t="shared" si="2"/>
        <v>13319</v>
      </c>
      <c r="H26" s="42"/>
      <c r="I26" s="42"/>
      <c r="J26" s="42"/>
      <c r="K26" s="42"/>
      <c r="L26" s="42"/>
    </row>
    <row r="27" spans="1:12" x14ac:dyDescent="0.25">
      <c r="A27" s="11" t="s">
        <v>37</v>
      </c>
      <c r="B27" s="17">
        <v>1974</v>
      </c>
      <c r="C27" s="18">
        <v>1238</v>
      </c>
      <c r="D27" s="18">
        <v>1104</v>
      </c>
      <c r="E27" s="18">
        <v>394</v>
      </c>
      <c r="F27" s="18">
        <v>79</v>
      </c>
      <c r="G27" s="19">
        <f t="shared" si="2"/>
        <v>4789</v>
      </c>
      <c r="H27" s="42"/>
      <c r="I27" s="42"/>
      <c r="J27" s="42"/>
      <c r="K27" s="42"/>
      <c r="L27" s="42"/>
    </row>
    <row r="28" spans="1:12" x14ac:dyDescent="0.25">
      <c r="A28" s="11" t="s">
        <v>38</v>
      </c>
      <c r="B28" s="17">
        <v>1005</v>
      </c>
      <c r="C28" s="18">
        <v>881</v>
      </c>
      <c r="D28" s="18">
        <v>915</v>
      </c>
      <c r="E28" s="18">
        <v>298</v>
      </c>
      <c r="F28" s="18">
        <v>84</v>
      </c>
      <c r="G28" s="19">
        <f t="shared" si="2"/>
        <v>3183</v>
      </c>
      <c r="H28" s="42"/>
      <c r="I28" s="42"/>
      <c r="J28" s="42"/>
      <c r="K28" s="42"/>
      <c r="L28" s="42"/>
    </row>
    <row r="29" spans="1:12" x14ac:dyDescent="0.25">
      <c r="A29" s="11" t="s">
        <v>39</v>
      </c>
      <c r="B29" s="17">
        <v>1901</v>
      </c>
      <c r="C29" s="18">
        <v>588</v>
      </c>
      <c r="D29" s="18">
        <v>469</v>
      </c>
      <c r="E29" s="18">
        <v>111</v>
      </c>
      <c r="F29" s="18">
        <v>60</v>
      </c>
      <c r="G29" s="19">
        <f t="shared" si="2"/>
        <v>3129</v>
      </c>
      <c r="H29" s="42"/>
      <c r="I29" s="42"/>
      <c r="J29" s="42"/>
      <c r="K29" s="42"/>
      <c r="L29" s="42"/>
    </row>
    <row r="30" spans="1:12" x14ac:dyDescent="0.25">
      <c r="A30" s="11" t="s">
        <v>40</v>
      </c>
      <c r="B30" s="17">
        <v>1023</v>
      </c>
      <c r="C30" s="18">
        <v>419</v>
      </c>
      <c r="D30" s="18">
        <v>284</v>
      </c>
      <c r="E30" s="18">
        <v>142</v>
      </c>
      <c r="F30" s="18">
        <v>30</v>
      </c>
      <c r="G30" s="19">
        <f t="shared" si="2"/>
        <v>1898</v>
      </c>
      <c r="H30" s="42"/>
      <c r="I30" s="42"/>
      <c r="J30" s="42"/>
      <c r="K30" s="42"/>
      <c r="L30" s="42"/>
    </row>
    <row r="31" spans="1:12" x14ac:dyDescent="0.25">
      <c r="A31" s="11" t="s">
        <v>41</v>
      </c>
      <c r="B31" s="17">
        <v>1199</v>
      </c>
      <c r="C31" s="18">
        <v>1186</v>
      </c>
      <c r="D31" s="18">
        <v>840</v>
      </c>
      <c r="E31" s="18">
        <v>587</v>
      </c>
      <c r="F31" s="18">
        <v>324</v>
      </c>
      <c r="G31" s="19">
        <f t="shared" si="2"/>
        <v>4136</v>
      </c>
      <c r="H31" s="42"/>
      <c r="I31" s="42"/>
      <c r="J31" s="42"/>
      <c r="K31" s="42"/>
      <c r="L31" s="42"/>
    </row>
    <row r="32" spans="1:12" x14ac:dyDescent="0.25">
      <c r="A32" s="11" t="s">
        <v>42</v>
      </c>
      <c r="B32" s="17">
        <v>398</v>
      </c>
      <c r="C32" s="18">
        <v>489</v>
      </c>
      <c r="D32" s="18">
        <v>410</v>
      </c>
      <c r="E32" s="18">
        <v>253</v>
      </c>
      <c r="F32" s="18">
        <v>154</v>
      </c>
      <c r="G32" s="19">
        <f t="shared" si="2"/>
        <v>1704</v>
      </c>
      <c r="H32" s="42"/>
      <c r="I32" s="42"/>
      <c r="J32" s="42"/>
      <c r="K32" s="42"/>
      <c r="L32" s="42"/>
    </row>
    <row r="33" spans="1:12" x14ac:dyDescent="0.25">
      <c r="A33" s="11" t="s">
        <v>43</v>
      </c>
      <c r="B33" s="17">
        <v>287</v>
      </c>
      <c r="C33" s="18">
        <v>471</v>
      </c>
      <c r="D33" s="18">
        <v>355</v>
      </c>
      <c r="E33" s="18">
        <v>200</v>
      </c>
      <c r="F33" s="18">
        <v>100</v>
      </c>
      <c r="G33" s="19">
        <f t="shared" si="2"/>
        <v>1413</v>
      </c>
      <c r="H33" s="42"/>
      <c r="I33" s="42"/>
      <c r="J33" s="42"/>
      <c r="K33" s="42"/>
      <c r="L33" s="42"/>
    </row>
    <row r="34" spans="1:12" x14ac:dyDescent="0.25">
      <c r="A34" s="11" t="s">
        <v>44</v>
      </c>
      <c r="B34" s="17">
        <v>395</v>
      </c>
      <c r="C34" s="18">
        <v>405</v>
      </c>
      <c r="D34" s="18">
        <v>400</v>
      </c>
      <c r="E34" s="18">
        <v>238</v>
      </c>
      <c r="F34" s="18">
        <v>233</v>
      </c>
      <c r="G34" s="19">
        <f t="shared" si="2"/>
        <v>1671</v>
      </c>
      <c r="H34" s="42"/>
      <c r="I34" s="42"/>
      <c r="J34" s="42"/>
      <c r="K34" s="42"/>
      <c r="L34" s="42"/>
    </row>
    <row r="35" spans="1:12" x14ac:dyDescent="0.25">
      <c r="A35" s="11" t="s">
        <v>45</v>
      </c>
      <c r="B35" s="17">
        <v>195</v>
      </c>
      <c r="C35" s="18">
        <v>151</v>
      </c>
      <c r="D35" s="18">
        <v>243</v>
      </c>
      <c r="E35" s="18">
        <v>230</v>
      </c>
      <c r="F35" s="18">
        <v>73</v>
      </c>
      <c r="G35" s="19">
        <f t="shared" si="2"/>
        <v>892</v>
      </c>
      <c r="H35" s="42"/>
      <c r="I35" s="42"/>
      <c r="J35" s="42"/>
      <c r="K35" s="42"/>
      <c r="L35" s="42"/>
    </row>
    <row r="36" spans="1:12" x14ac:dyDescent="0.25">
      <c r="A36" s="13" t="s">
        <v>46</v>
      </c>
      <c r="B36" s="17">
        <v>567</v>
      </c>
      <c r="C36" s="18">
        <v>390</v>
      </c>
      <c r="D36" s="18">
        <v>299</v>
      </c>
      <c r="E36" s="18">
        <v>202</v>
      </c>
      <c r="F36" s="18">
        <v>77</v>
      </c>
      <c r="G36" s="19">
        <f t="shared" si="2"/>
        <v>1535</v>
      </c>
      <c r="H36" s="42"/>
      <c r="I36" s="42"/>
      <c r="J36" s="42"/>
      <c r="K36" s="42"/>
      <c r="L36" s="42"/>
    </row>
    <row r="37" spans="1:12" x14ac:dyDescent="0.25">
      <c r="A37" s="10" t="s">
        <v>7</v>
      </c>
      <c r="B37" s="20">
        <f>SUM(B24:B36)</f>
        <v>7775173</v>
      </c>
      <c r="C37" s="21">
        <f t="shared" ref="C37" si="3">SUM(C24:C36)</f>
        <v>3388039</v>
      </c>
      <c r="D37" s="21">
        <f t="shared" ref="D37" si="4">SUM(D24:D36)</f>
        <v>3087941</v>
      </c>
      <c r="E37" s="21">
        <f t="shared" ref="E37" si="5">SUM(E24:E36)</f>
        <v>967649</v>
      </c>
      <c r="F37" s="22">
        <f t="shared" ref="F37" si="6">SUM(F24:F36)</f>
        <v>259124</v>
      </c>
      <c r="G37" s="25">
        <f t="shared" ref="G37" si="7">SUM(G24:G36)</f>
        <v>15477926</v>
      </c>
    </row>
    <row r="38" spans="1:12" x14ac:dyDescent="0.25">
      <c r="A38" s="32" t="s">
        <v>80</v>
      </c>
      <c r="B38" s="35"/>
      <c r="C38" s="35"/>
      <c r="D38" s="35"/>
      <c r="E38" s="35"/>
      <c r="F38" s="35"/>
      <c r="G38" s="35"/>
    </row>
    <row r="39" spans="1:12" x14ac:dyDescent="0.25">
      <c r="A39" s="32" t="s">
        <v>84</v>
      </c>
      <c r="B39" s="35"/>
      <c r="C39" s="35"/>
      <c r="D39" s="35"/>
      <c r="E39" s="35"/>
      <c r="F39" s="35"/>
      <c r="G39" s="35"/>
    </row>
    <row r="40" spans="1:12" x14ac:dyDescent="0.25">
      <c r="A40" s="33" t="s">
        <v>83</v>
      </c>
      <c r="B40" s="35"/>
      <c r="C40" s="35"/>
      <c r="D40" s="35"/>
      <c r="E40" s="35"/>
      <c r="F40" s="35"/>
      <c r="G40" s="35"/>
    </row>
    <row r="42" spans="1:12" x14ac:dyDescent="0.25">
      <c r="A42" s="3" t="s">
        <v>21</v>
      </c>
    </row>
    <row r="43" spans="1:12" ht="24" x14ac:dyDescent="0.25">
      <c r="A43" s="4"/>
      <c r="B43" s="6" t="s">
        <v>2</v>
      </c>
      <c r="C43" s="7" t="s">
        <v>3</v>
      </c>
      <c r="D43" s="7" t="s">
        <v>4</v>
      </c>
      <c r="E43" s="7" t="s">
        <v>5</v>
      </c>
      <c r="F43" s="8" t="s">
        <v>6</v>
      </c>
      <c r="G43" s="9" t="s">
        <v>7</v>
      </c>
    </row>
    <row r="44" spans="1:12" x14ac:dyDescent="0.25">
      <c r="A44" s="12" t="s">
        <v>34</v>
      </c>
      <c r="B44" s="14">
        <f t="shared" ref="B44:B57" si="8">B4+B24</f>
        <v>7702402</v>
      </c>
      <c r="C44" s="15">
        <f t="shared" ref="C44:G44" si="9">C4+C24</f>
        <v>3346697</v>
      </c>
      <c r="D44" s="15">
        <f t="shared" si="9"/>
        <v>3045933</v>
      </c>
      <c r="E44" s="15">
        <f t="shared" si="9"/>
        <v>951352</v>
      </c>
      <c r="F44" s="15">
        <f t="shared" si="9"/>
        <v>253815</v>
      </c>
      <c r="G44" s="16">
        <f t="shared" si="9"/>
        <v>15300199</v>
      </c>
    </row>
    <row r="45" spans="1:12" x14ac:dyDescent="0.25">
      <c r="A45" s="11" t="s">
        <v>35</v>
      </c>
      <c r="B45" s="17">
        <f t="shared" si="8"/>
        <v>410930</v>
      </c>
      <c r="C45" s="18">
        <f t="shared" ref="C45:G57" si="10">C5+C25</f>
        <v>231707</v>
      </c>
      <c r="D45" s="18">
        <f t="shared" si="10"/>
        <v>230860</v>
      </c>
      <c r="E45" s="18">
        <f t="shared" si="10"/>
        <v>142967</v>
      </c>
      <c r="F45" s="18">
        <f t="shared" si="10"/>
        <v>69453</v>
      </c>
      <c r="G45" s="19">
        <f t="shared" si="10"/>
        <v>1085917</v>
      </c>
    </row>
    <row r="46" spans="1:12" x14ac:dyDescent="0.25">
      <c r="A46" s="11" t="s">
        <v>36</v>
      </c>
      <c r="B46" s="17">
        <f t="shared" si="8"/>
        <v>102190</v>
      </c>
      <c r="C46" s="18">
        <f t="shared" si="10"/>
        <v>48909</v>
      </c>
      <c r="D46" s="18">
        <f t="shared" si="10"/>
        <v>44362</v>
      </c>
      <c r="E46" s="18">
        <f t="shared" si="10"/>
        <v>12840</v>
      </c>
      <c r="F46" s="18">
        <f t="shared" si="10"/>
        <v>3324</v>
      </c>
      <c r="G46" s="19">
        <f t="shared" si="10"/>
        <v>211625</v>
      </c>
    </row>
    <row r="47" spans="1:12" x14ac:dyDescent="0.25">
      <c r="A47" s="11" t="s">
        <v>37</v>
      </c>
      <c r="B47" s="17">
        <f t="shared" si="8"/>
        <v>43128</v>
      </c>
      <c r="C47" s="18">
        <f t="shared" si="10"/>
        <v>10852</v>
      </c>
      <c r="D47" s="18">
        <f t="shared" si="10"/>
        <v>8974</v>
      </c>
      <c r="E47" s="18">
        <f t="shared" si="10"/>
        <v>3580</v>
      </c>
      <c r="F47" s="18">
        <f t="shared" si="10"/>
        <v>1117</v>
      </c>
      <c r="G47" s="19">
        <f t="shared" si="10"/>
        <v>67651</v>
      </c>
    </row>
    <row r="48" spans="1:12" x14ac:dyDescent="0.25">
      <c r="A48" s="11" t="s">
        <v>38</v>
      </c>
      <c r="B48" s="17">
        <f t="shared" si="8"/>
        <v>27917</v>
      </c>
      <c r="C48" s="18">
        <f t="shared" si="10"/>
        <v>8131</v>
      </c>
      <c r="D48" s="18">
        <f t="shared" si="10"/>
        <v>7180</v>
      </c>
      <c r="E48" s="18">
        <f t="shared" si="10"/>
        <v>3023</v>
      </c>
      <c r="F48" s="18">
        <f t="shared" si="10"/>
        <v>1372</v>
      </c>
      <c r="G48" s="19">
        <f t="shared" si="10"/>
        <v>47623</v>
      </c>
    </row>
    <row r="49" spans="1:7" x14ac:dyDescent="0.25">
      <c r="A49" s="11" t="s">
        <v>39</v>
      </c>
      <c r="B49" s="17">
        <f t="shared" si="8"/>
        <v>92753</v>
      </c>
      <c r="C49" s="18">
        <f t="shared" si="10"/>
        <v>37220</v>
      </c>
      <c r="D49" s="18">
        <f t="shared" si="10"/>
        <v>32537</v>
      </c>
      <c r="E49" s="18">
        <f t="shared" si="10"/>
        <v>10312</v>
      </c>
      <c r="F49" s="18">
        <f t="shared" si="10"/>
        <v>3340</v>
      </c>
      <c r="G49" s="19">
        <f t="shared" si="10"/>
        <v>176162</v>
      </c>
    </row>
    <row r="50" spans="1:7" x14ac:dyDescent="0.25">
      <c r="A50" s="11" t="s">
        <v>40</v>
      </c>
      <c r="B50" s="17">
        <f t="shared" si="8"/>
        <v>17439</v>
      </c>
      <c r="C50" s="18">
        <f t="shared" si="10"/>
        <v>12050</v>
      </c>
      <c r="D50" s="18">
        <f t="shared" si="10"/>
        <v>11266</v>
      </c>
      <c r="E50" s="18">
        <f t="shared" si="10"/>
        <v>5571</v>
      </c>
      <c r="F50" s="18">
        <f t="shared" si="10"/>
        <v>3385</v>
      </c>
      <c r="G50" s="19">
        <f t="shared" si="10"/>
        <v>49711</v>
      </c>
    </row>
    <row r="51" spans="1:7" x14ac:dyDescent="0.25">
      <c r="A51" s="11" t="s">
        <v>41</v>
      </c>
      <c r="B51" s="17">
        <f t="shared" si="8"/>
        <v>65450</v>
      </c>
      <c r="C51" s="18">
        <f t="shared" si="10"/>
        <v>36498</v>
      </c>
      <c r="D51" s="18">
        <f t="shared" si="10"/>
        <v>29902</v>
      </c>
      <c r="E51" s="18">
        <f t="shared" si="10"/>
        <v>21106</v>
      </c>
      <c r="F51" s="18">
        <f t="shared" si="10"/>
        <v>12041</v>
      </c>
      <c r="G51" s="19">
        <f t="shared" si="10"/>
        <v>164997</v>
      </c>
    </row>
    <row r="52" spans="1:7" x14ac:dyDescent="0.25">
      <c r="A52" s="11" t="s">
        <v>42</v>
      </c>
      <c r="B52" s="17">
        <f t="shared" si="8"/>
        <v>45759</v>
      </c>
      <c r="C52" s="18">
        <f t="shared" si="10"/>
        <v>36004</v>
      </c>
      <c r="D52" s="18">
        <f t="shared" si="10"/>
        <v>28905</v>
      </c>
      <c r="E52" s="18">
        <f t="shared" si="10"/>
        <v>20648</v>
      </c>
      <c r="F52" s="18">
        <f t="shared" si="10"/>
        <v>11246</v>
      </c>
      <c r="G52" s="19">
        <f t="shared" si="10"/>
        <v>142562</v>
      </c>
    </row>
    <row r="53" spans="1:7" x14ac:dyDescent="0.25">
      <c r="A53" s="11" t="s">
        <v>43</v>
      </c>
      <c r="B53" s="17">
        <f t="shared" si="8"/>
        <v>19488</v>
      </c>
      <c r="C53" s="18">
        <f t="shared" si="10"/>
        <v>15111</v>
      </c>
      <c r="D53" s="18">
        <f t="shared" si="10"/>
        <v>12674</v>
      </c>
      <c r="E53" s="18">
        <f t="shared" si="10"/>
        <v>8192</v>
      </c>
      <c r="F53" s="18">
        <f t="shared" si="10"/>
        <v>4225</v>
      </c>
      <c r="G53" s="19">
        <f t="shared" si="10"/>
        <v>59690</v>
      </c>
    </row>
    <row r="54" spans="1:7" x14ac:dyDescent="0.25">
      <c r="A54" s="11" t="s">
        <v>44</v>
      </c>
      <c r="B54" s="17">
        <f t="shared" si="8"/>
        <v>25900</v>
      </c>
      <c r="C54" s="18">
        <f t="shared" si="10"/>
        <v>44715</v>
      </c>
      <c r="D54" s="18">
        <f t="shared" si="10"/>
        <v>38736</v>
      </c>
      <c r="E54" s="18">
        <f t="shared" si="10"/>
        <v>26770</v>
      </c>
      <c r="F54" s="18">
        <f t="shared" si="10"/>
        <v>23163</v>
      </c>
      <c r="G54" s="19">
        <f t="shared" si="10"/>
        <v>159284</v>
      </c>
    </row>
    <row r="55" spans="1:7" x14ac:dyDescent="0.25">
      <c r="A55" s="11" t="s">
        <v>45</v>
      </c>
      <c r="B55" s="17">
        <f t="shared" si="8"/>
        <v>20489</v>
      </c>
      <c r="C55" s="18">
        <f t="shared" si="10"/>
        <v>14652</v>
      </c>
      <c r="D55" s="18">
        <f t="shared" si="10"/>
        <v>17603</v>
      </c>
      <c r="E55" s="18">
        <f t="shared" si="10"/>
        <v>16667</v>
      </c>
      <c r="F55" s="18">
        <f t="shared" si="10"/>
        <v>7079</v>
      </c>
      <c r="G55" s="19">
        <f t="shared" si="10"/>
        <v>76490</v>
      </c>
    </row>
    <row r="56" spans="1:7" x14ac:dyDescent="0.25">
      <c r="A56" s="13" t="s">
        <v>46</v>
      </c>
      <c r="B56" s="17">
        <f t="shared" si="8"/>
        <v>39425</v>
      </c>
      <c r="C56" s="18">
        <f t="shared" si="10"/>
        <v>31034</v>
      </c>
      <c r="D56" s="18">
        <f t="shared" si="10"/>
        <v>28819</v>
      </c>
      <c r="E56" s="18">
        <f t="shared" si="10"/>
        <v>15244</v>
      </c>
      <c r="F56" s="18">
        <f t="shared" si="10"/>
        <v>5477</v>
      </c>
      <c r="G56" s="19">
        <f t="shared" si="10"/>
        <v>119999</v>
      </c>
    </row>
    <row r="57" spans="1:7" x14ac:dyDescent="0.25">
      <c r="A57" s="10" t="s">
        <v>7</v>
      </c>
      <c r="B57" s="20">
        <f t="shared" si="8"/>
        <v>8613270</v>
      </c>
      <c r="C57" s="21">
        <f t="shared" si="10"/>
        <v>3873580</v>
      </c>
      <c r="D57" s="21">
        <f t="shared" si="10"/>
        <v>3537751</v>
      </c>
      <c r="E57" s="21">
        <f t="shared" si="10"/>
        <v>1238272</v>
      </c>
      <c r="F57" s="22">
        <f t="shared" si="10"/>
        <v>399037</v>
      </c>
      <c r="G57" s="25">
        <f t="shared" si="10"/>
        <v>17661910</v>
      </c>
    </row>
    <row r="58" spans="1:7" x14ac:dyDescent="0.25">
      <c r="A58" s="32" t="s">
        <v>84</v>
      </c>
    </row>
    <row r="59" spans="1:7" x14ac:dyDescent="0.25">
      <c r="A59" s="33" t="s">
        <v>83</v>
      </c>
    </row>
  </sheetData>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4.85546875" style="1" customWidth="1"/>
    <col min="8" max="16384" width="11.42578125" style="1"/>
  </cols>
  <sheetData>
    <row r="1" spans="1:12" x14ac:dyDescent="0.25">
      <c r="A1" s="2" t="s">
        <v>25</v>
      </c>
    </row>
    <row r="2" spans="1:12" x14ac:dyDescent="0.25">
      <c r="A2" s="3" t="s">
        <v>1</v>
      </c>
    </row>
    <row r="3" spans="1:12" ht="39.75" customHeight="1" x14ac:dyDescent="0.25">
      <c r="A3" s="4"/>
      <c r="B3" s="6" t="s">
        <v>2</v>
      </c>
      <c r="C3" s="7" t="s">
        <v>3</v>
      </c>
      <c r="D3" s="7" t="s">
        <v>4</v>
      </c>
      <c r="E3" s="7" t="s">
        <v>5</v>
      </c>
      <c r="F3" s="8" t="s">
        <v>6</v>
      </c>
      <c r="G3" s="9" t="s">
        <v>7</v>
      </c>
    </row>
    <row r="4" spans="1:12" x14ac:dyDescent="0.25">
      <c r="A4" s="23" t="s">
        <v>26</v>
      </c>
      <c r="B4" s="14">
        <v>2117</v>
      </c>
      <c r="C4" s="15">
        <v>1283</v>
      </c>
      <c r="D4" s="15">
        <v>1171</v>
      </c>
      <c r="E4" s="15">
        <v>794</v>
      </c>
      <c r="F4" s="15">
        <v>355</v>
      </c>
      <c r="G4" s="16">
        <f>SUM(B4:F4)</f>
        <v>5720</v>
      </c>
      <c r="H4" s="42"/>
      <c r="I4" s="42"/>
      <c r="J4" s="42"/>
      <c r="K4" s="42"/>
      <c r="L4" s="42"/>
    </row>
    <row r="5" spans="1:12" x14ac:dyDescent="0.25">
      <c r="A5" s="24" t="s">
        <v>27</v>
      </c>
      <c r="B5" s="17">
        <v>39787</v>
      </c>
      <c r="C5" s="18">
        <v>37606</v>
      </c>
      <c r="D5" s="18">
        <v>43742</v>
      </c>
      <c r="E5" s="18">
        <v>27023</v>
      </c>
      <c r="F5" s="18">
        <v>13077</v>
      </c>
      <c r="G5" s="19">
        <f t="shared" ref="G5:G12" si="0">SUM(B5:F5)</f>
        <v>161235</v>
      </c>
      <c r="H5" s="42"/>
      <c r="I5" s="42"/>
      <c r="J5" s="42"/>
      <c r="K5" s="42"/>
      <c r="L5" s="42"/>
    </row>
    <row r="6" spans="1:12" x14ac:dyDescent="0.25">
      <c r="A6" s="24" t="s">
        <v>28</v>
      </c>
      <c r="B6" s="17">
        <v>62598</v>
      </c>
      <c r="C6" s="18">
        <v>55523</v>
      </c>
      <c r="D6" s="18">
        <v>57055</v>
      </c>
      <c r="E6" s="18">
        <v>24040</v>
      </c>
      <c r="F6" s="18">
        <v>7815</v>
      </c>
      <c r="G6" s="19">
        <f t="shared" si="0"/>
        <v>207031</v>
      </c>
      <c r="H6" s="42"/>
      <c r="I6" s="42"/>
      <c r="J6" s="42"/>
      <c r="K6" s="42"/>
      <c r="L6" s="42"/>
    </row>
    <row r="7" spans="1:12" x14ac:dyDescent="0.25">
      <c r="A7" s="24" t="s">
        <v>29</v>
      </c>
      <c r="B7" s="17">
        <v>55443</v>
      </c>
      <c r="C7" s="18">
        <v>63609</v>
      </c>
      <c r="D7" s="18">
        <v>62498</v>
      </c>
      <c r="E7" s="18">
        <v>32281</v>
      </c>
      <c r="F7" s="18">
        <v>13783</v>
      </c>
      <c r="G7" s="19">
        <f t="shared" si="0"/>
        <v>227614</v>
      </c>
      <c r="H7" s="42"/>
      <c r="I7" s="42"/>
      <c r="J7" s="42"/>
      <c r="K7" s="42"/>
      <c r="L7" s="42"/>
    </row>
    <row r="8" spans="1:12" x14ac:dyDescent="0.25">
      <c r="A8" s="24" t="s">
        <v>30</v>
      </c>
      <c r="B8" s="17">
        <v>49288</v>
      </c>
      <c r="C8" s="18">
        <v>91658</v>
      </c>
      <c r="D8" s="18">
        <v>77868</v>
      </c>
      <c r="E8" s="18">
        <v>45038</v>
      </c>
      <c r="F8" s="18">
        <v>22805</v>
      </c>
      <c r="G8" s="19">
        <f t="shared" si="0"/>
        <v>286657</v>
      </c>
      <c r="H8" s="42"/>
      <c r="I8" s="42"/>
      <c r="J8" s="42"/>
      <c r="K8" s="42"/>
      <c r="L8" s="42"/>
    </row>
    <row r="9" spans="1:12" x14ac:dyDescent="0.25">
      <c r="A9" s="24" t="s">
        <v>31</v>
      </c>
      <c r="B9" s="17">
        <v>129866</v>
      </c>
      <c r="C9" s="18">
        <v>141704</v>
      </c>
      <c r="D9" s="18">
        <v>151610</v>
      </c>
      <c r="E9" s="18">
        <v>107540</v>
      </c>
      <c r="F9" s="18">
        <v>59162</v>
      </c>
      <c r="G9" s="19">
        <f t="shared" si="0"/>
        <v>589882</v>
      </c>
      <c r="H9" s="42"/>
      <c r="I9" s="42"/>
      <c r="J9" s="42"/>
      <c r="K9" s="42"/>
      <c r="L9" s="42"/>
    </row>
    <row r="10" spans="1:12" x14ac:dyDescent="0.25">
      <c r="A10" s="11" t="s">
        <v>32</v>
      </c>
      <c r="B10" s="17">
        <v>443395</v>
      </c>
      <c r="C10" s="18">
        <v>44035</v>
      </c>
      <c r="D10" s="18">
        <v>16358</v>
      </c>
      <c r="E10" s="18">
        <v>7221</v>
      </c>
      <c r="F10" s="18">
        <v>4694</v>
      </c>
      <c r="G10" s="19">
        <f t="shared" si="0"/>
        <v>515703</v>
      </c>
      <c r="H10" s="42"/>
      <c r="I10" s="42"/>
      <c r="J10" s="42"/>
      <c r="K10" s="42"/>
      <c r="L10" s="42"/>
    </row>
    <row r="11" spans="1:12" x14ac:dyDescent="0.25">
      <c r="A11" s="11" t="s">
        <v>33</v>
      </c>
      <c r="B11" s="17">
        <v>55602</v>
      </c>
      <c r="C11" s="18">
        <v>50124</v>
      </c>
      <c r="D11" s="18">
        <v>39506</v>
      </c>
      <c r="E11" s="18">
        <v>26687</v>
      </c>
      <c r="F11" s="18">
        <v>18222</v>
      </c>
      <c r="G11" s="19">
        <f t="shared" si="0"/>
        <v>190141</v>
      </c>
      <c r="H11" s="42"/>
      <c r="I11" s="42"/>
      <c r="J11" s="42"/>
      <c r="K11" s="42"/>
      <c r="L11" s="42"/>
    </row>
    <row r="12" spans="1:12" x14ac:dyDescent="0.25">
      <c r="A12" s="5" t="s">
        <v>7</v>
      </c>
      <c r="B12" s="20">
        <f>SUM(B4:B11)</f>
        <v>838096</v>
      </c>
      <c r="C12" s="21">
        <f t="shared" ref="C12:F12" si="1">SUM(C4:C11)</f>
        <v>485542</v>
      </c>
      <c r="D12" s="21">
        <f t="shared" si="1"/>
        <v>449808</v>
      </c>
      <c r="E12" s="21">
        <f t="shared" si="1"/>
        <v>270624</v>
      </c>
      <c r="F12" s="22">
        <f t="shared" si="1"/>
        <v>139913</v>
      </c>
      <c r="G12" s="25">
        <f t="shared" si="0"/>
        <v>2183983</v>
      </c>
    </row>
    <row r="13" spans="1:12" x14ac:dyDescent="0.25">
      <c r="A13" s="32" t="s">
        <v>79</v>
      </c>
      <c r="B13" s="35"/>
      <c r="C13" s="35"/>
      <c r="D13" s="35"/>
      <c r="E13" s="35"/>
      <c r="F13" s="35"/>
      <c r="G13" s="35"/>
    </row>
    <row r="14" spans="1:12" x14ac:dyDescent="0.25">
      <c r="A14" s="32" t="s">
        <v>84</v>
      </c>
      <c r="B14" s="35"/>
      <c r="C14" s="35"/>
      <c r="D14" s="35"/>
      <c r="E14" s="35"/>
      <c r="F14" s="35"/>
      <c r="G14" s="35"/>
    </row>
    <row r="15" spans="1:12" x14ac:dyDescent="0.25">
      <c r="A15" s="33" t="s">
        <v>83</v>
      </c>
      <c r="B15" s="35"/>
      <c r="C15" s="35"/>
      <c r="D15" s="35"/>
      <c r="E15" s="35"/>
      <c r="F15" s="35"/>
      <c r="G15" s="35"/>
    </row>
    <row r="17" spans="1:12" x14ac:dyDescent="0.25">
      <c r="A17" s="3" t="s">
        <v>20</v>
      </c>
    </row>
    <row r="18" spans="1:12" ht="24" x14ac:dyDescent="0.25">
      <c r="A18" s="4"/>
      <c r="B18" s="6" t="s">
        <v>2</v>
      </c>
      <c r="C18" s="7" t="s">
        <v>3</v>
      </c>
      <c r="D18" s="7" t="s">
        <v>4</v>
      </c>
      <c r="E18" s="7" t="s">
        <v>5</v>
      </c>
      <c r="F18" s="8" t="s">
        <v>6</v>
      </c>
      <c r="G18" s="9" t="s">
        <v>7</v>
      </c>
    </row>
    <row r="19" spans="1:12" x14ac:dyDescent="0.25">
      <c r="A19" s="23" t="s">
        <v>26</v>
      </c>
      <c r="B19" s="14">
        <v>88283</v>
      </c>
      <c r="C19" s="15">
        <v>56549</v>
      </c>
      <c r="D19" s="15">
        <v>63055</v>
      </c>
      <c r="E19" s="15">
        <v>22364</v>
      </c>
      <c r="F19" s="15">
        <v>4256</v>
      </c>
      <c r="G19" s="16">
        <f>SUM(B19:F19)</f>
        <v>234507</v>
      </c>
      <c r="H19" s="42"/>
      <c r="I19" s="42"/>
      <c r="J19" s="42"/>
      <c r="K19" s="42"/>
      <c r="L19" s="42"/>
    </row>
    <row r="20" spans="1:12" x14ac:dyDescent="0.25">
      <c r="A20" s="24" t="s">
        <v>27</v>
      </c>
      <c r="B20" s="17">
        <v>298865</v>
      </c>
      <c r="C20" s="18">
        <v>250196</v>
      </c>
      <c r="D20" s="18">
        <v>264809</v>
      </c>
      <c r="E20" s="18">
        <v>82895</v>
      </c>
      <c r="F20" s="18">
        <v>20054</v>
      </c>
      <c r="G20" s="19">
        <f t="shared" ref="G20:G27" si="2">SUM(B20:F20)</f>
        <v>916819</v>
      </c>
      <c r="H20" s="42"/>
      <c r="I20" s="42"/>
      <c r="J20" s="42"/>
      <c r="K20" s="42"/>
      <c r="L20" s="42"/>
    </row>
    <row r="21" spans="1:12" x14ac:dyDescent="0.25">
      <c r="A21" s="24" t="s">
        <v>28</v>
      </c>
      <c r="B21" s="17">
        <v>689506</v>
      </c>
      <c r="C21" s="18">
        <v>561010</v>
      </c>
      <c r="D21" s="18">
        <v>638374</v>
      </c>
      <c r="E21" s="18">
        <v>197491</v>
      </c>
      <c r="F21" s="18">
        <v>40828</v>
      </c>
      <c r="G21" s="19">
        <f t="shared" si="2"/>
        <v>2127209</v>
      </c>
      <c r="H21" s="42"/>
      <c r="I21" s="42"/>
      <c r="J21" s="42"/>
      <c r="K21" s="42"/>
      <c r="L21" s="42"/>
    </row>
    <row r="22" spans="1:12" x14ac:dyDescent="0.25">
      <c r="A22" s="24" t="s">
        <v>29</v>
      </c>
      <c r="B22" s="17">
        <v>763296</v>
      </c>
      <c r="C22" s="18">
        <v>780004</v>
      </c>
      <c r="D22" s="18">
        <v>756316</v>
      </c>
      <c r="E22" s="18">
        <v>200891</v>
      </c>
      <c r="F22" s="18">
        <v>39999</v>
      </c>
      <c r="G22" s="19">
        <f t="shared" si="2"/>
        <v>2540506</v>
      </c>
      <c r="H22" s="42"/>
      <c r="I22" s="42"/>
      <c r="J22" s="42"/>
      <c r="K22" s="42"/>
      <c r="L22" s="42"/>
    </row>
    <row r="23" spans="1:12" x14ac:dyDescent="0.25">
      <c r="A23" s="24" t="s">
        <v>30</v>
      </c>
      <c r="B23" s="17">
        <v>408338</v>
      </c>
      <c r="C23" s="18">
        <v>644923</v>
      </c>
      <c r="D23" s="18">
        <v>483164</v>
      </c>
      <c r="E23" s="18">
        <v>145901</v>
      </c>
      <c r="F23" s="18">
        <v>39055</v>
      </c>
      <c r="G23" s="19">
        <f t="shared" si="2"/>
        <v>1721381</v>
      </c>
      <c r="H23" s="42"/>
      <c r="I23" s="42"/>
      <c r="J23" s="42"/>
      <c r="K23" s="42"/>
      <c r="L23" s="42"/>
    </row>
    <row r="24" spans="1:12" x14ac:dyDescent="0.25">
      <c r="A24" s="24" t="s">
        <v>31</v>
      </c>
      <c r="B24" s="17">
        <v>902930</v>
      </c>
      <c r="C24" s="18">
        <v>800086</v>
      </c>
      <c r="D24" s="18">
        <v>755491</v>
      </c>
      <c r="E24" s="18">
        <v>263853</v>
      </c>
      <c r="F24" s="18">
        <v>84189</v>
      </c>
      <c r="G24" s="19">
        <f t="shared" si="2"/>
        <v>2806549</v>
      </c>
      <c r="H24" s="42"/>
      <c r="I24" s="42"/>
      <c r="J24" s="42"/>
      <c r="K24" s="42"/>
      <c r="L24" s="42"/>
    </row>
    <row r="25" spans="1:12" x14ac:dyDescent="0.25">
      <c r="A25" s="11" t="s">
        <v>32</v>
      </c>
      <c r="B25" s="17">
        <v>4414129</v>
      </c>
      <c r="C25" s="18">
        <v>146852</v>
      </c>
      <c r="D25" s="18">
        <v>32774</v>
      </c>
      <c r="E25" s="18">
        <v>7255</v>
      </c>
      <c r="F25" s="18">
        <v>2122</v>
      </c>
      <c r="G25" s="19">
        <f t="shared" si="2"/>
        <v>4603132</v>
      </c>
      <c r="H25" s="42"/>
      <c r="I25" s="42"/>
      <c r="J25" s="42"/>
      <c r="K25" s="42"/>
      <c r="L25" s="42"/>
    </row>
    <row r="26" spans="1:12" x14ac:dyDescent="0.25">
      <c r="A26" s="11" t="s">
        <v>33</v>
      </c>
      <c r="B26" s="17">
        <v>209826</v>
      </c>
      <c r="C26" s="18">
        <v>148417</v>
      </c>
      <c r="D26" s="18">
        <v>93957</v>
      </c>
      <c r="E26" s="18">
        <v>47000</v>
      </c>
      <c r="F26" s="18">
        <v>28622</v>
      </c>
      <c r="G26" s="19">
        <f t="shared" si="2"/>
        <v>527822</v>
      </c>
      <c r="H26" s="42"/>
      <c r="I26" s="42"/>
      <c r="J26" s="42"/>
      <c r="K26" s="42"/>
      <c r="L26" s="42"/>
    </row>
    <row r="27" spans="1:12" x14ac:dyDescent="0.25">
      <c r="A27" s="5" t="s">
        <v>7</v>
      </c>
      <c r="B27" s="20">
        <f>SUM(B19:B26)</f>
        <v>7775173</v>
      </c>
      <c r="C27" s="21">
        <f t="shared" ref="C27" si="3">SUM(C19:C26)</f>
        <v>3388037</v>
      </c>
      <c r="D27" s="21">
        <f t="shared" ref="D27" si="4">SUM(D19:D26)</f>
        <v>3087940</v>
      </c>
      <c r="E27" s="21">
        <f t="shared" ref="E27" si="5">SUM(E19:E26)</f>
        <v>967650</v>
      </c>
      <c r="F27" s="22">
        <f t="shared" ref="F27" si="6">SUM(F19:F26)</f>
        <v>259125</v>
      </c>
      <c r="G27" s="25">
        <f t="shared" si="2"/>
        <v>15477925</v>
      </c>
    </row>
    <row r="28" spans="1:12" x14ac:dyDescent="0.25">
      <c r="A28" s="32" t="s">
        <v>80</v>
      </c>
      <c r="B28" s="35"/>
      <c r="C28" s="35"/>
      <c r="D28" s="35"/>
      <c r="E28" s="35"/>
      <c r="F28" s="35"/>
      <c r="G28" s="35"/>
    </row>
    <row r="29" spans="1:12" x14ac:dyDescent="0.25">
      <c r="A29" s="32" t="s">
        <v>84</v>
      </c>
      <c r="B29" s="35"/>
      <c r="C29" s="35"/>
      <c r="D29" s="35"/>
      <c r="E29" s="35"/>
      <c r="F29" s="35"/>
      <c r="G29" s="35"/>
    </row>
    <row r="30" spans="1:12" x14ac:dyDescent="0.25">
      <c r="A30" s="33" t="s">
        <v>83</v>
      </c>
      <c r="B30" s="35"/>
      <c r="C30" s="35"/>
      <c r="D30" s="35"/>
      <c r="E30" s="35"/>
      <c r="F30" s="35"/>
      <c r="G30" s="35"/>
    </row>
    <row r="32" spans="1:12" x14ac:dyDescent="0.25">
      <c r="A32" s="3" t="s">
        <v>21</v>
      </c>
    </row>
    <row r="33" spans="1:7" ht="24" x14ac:dyDescent="0.25">
      <c r="A33" s="4"/>
      <c r="B33" s="6" t="s">
        <v>2</v>
      </c>
      <c r="C33" s="7" t="s">
        <v>3</v>
      </c>
      <c r="D33" s="7" t="s">
        <v>4</v>
      </c>
      <c r="E33" s="7" t="s">
        <v>5</v>
      </c>
      <c r="F33" s="8" t="s">
        <v>6</v>
      </c>
      <c r="G33" s="9" t="s">
        <v>7</v>
      </c>
    </row>
    <row r="34" spans="1:7" x14ac:dyDescent="0.25">
      <c r="A34" s="23" t="s">
        <v>26</v>
      </c>
      <c r="B34" s="14">
        <f t="shared" ref="B34:G42" si="7">B4+B19</f>
        <v>90400</v>
      </c>
      <c r="C34" s="15">
        <f t="shared" si="7"/>
        <v>57832</v>
      </c>
      <c r="D34" s="15">
        <f t="shared" si="7"/>
        <v>64226</v>
      </c>
      <c r="E34" s="15">
        <f t="shared" si="7"/>
        <v>23158</v>
      </c>
      <c r="F34" s="15">
        <f t="shared" si="7"/>
        <v>4611</v>
      </c>
      <c r="G34" s="16">
        <f t="shared" si="7"/>
        <v>240227</v>
      </c>
    </row>
    <row r="35" spans="1:7" x14ac:dyDescent="0.25">
      <c r="A35" s="24" t="s">
        <v>27</v>
      </c>
      <c r="B35" s="17">
        <f t="shared" si="7"/>
        <v>338652</v>
      </c>
      <c r="C35" s="18">
        <f t="shared" si="7"/>
        <v>287802</v>
      </c>
      <c r="D35" s="18">
        <f t="shared" si="7"/>
        <v>308551</v>
      </c>
      <c r="E35" s="18">
        <f t="shared" si="7"/>
        <v>109918</v>
      </c>
      <c r="F35" s="18">
        <f t="shared" si="7"/>
        <v>33131</v>
      </c>
      <c r="G35" s="19">
        <f t="shared" si="7"/>
        <v>1078054</v>
      </c>
    </row>
    <row r="36" spans="1:7" x14ac:dyDescent="0.25">
      <c r="A36" s="24" t="s">
        <v>28</v>
      </c>
      <c r="B36" s="17">
        <f t="shared" si="7"/>
        <v>752104</v>
      </c>
      <c r="C36" s="18">
        <f t="shared" si="7"/>
        <v>616533</v>
      </c>
      <c r="D36" s="18">
        <f t="shared" si="7"/>
        <v>695429</v>
      </c>
      <c r="E36" s="18">
        <f t="shared" si="7"/>
        <v>221531</v>
      </c>
      <c r="F36" s="18">
        <f t="shared" si="7"/>
        <v>48643</v>
      </c>
      <c r="G36" s="19">
        <f t="shared" si="7"/>
        <v>2334240</v>
      </c>
    </row>
    <row r="37" spans="1:7" x14ac:dyDescent="0.25">
      <c r="A37" s="24" t="s">
        <v>29</v>
      </c>
      <c r="B37" s="17">
        <f t="shared" si="7"/>
        <v>818739</v>
      </c>
      <c r="C37" s="18">
        <f t="shared" si="7"/>
        <v>843613</v>
      </c>
      <c r="D37" s="18">
        <f t="shared" si="7"/>
        <v>818814</v>
      </c>
      <c r="E37" s="18">
        <f t="shared" si="7"/>
        <v>233172</v>
      </c>
      <c r="F37" s="18">
        <f t="shared" si="7"/>
        <v>53782</v>
      </c>
      <c r="G37" s="19">
        <f t="shared" si="7"/>
        <v>2768120</v>
      </c>
    </row>
    <row r="38" spans="1:7" x14ac:dyDescent="0.25">
      <c r="A38" s="24" t="s">
        <v>30</v>
      </c>
      <c r="B38" s="17">
        <f t="shared" si="7"/>
        <v>457626</v>
      </c>
      <c r="C38" s="18">
        <f t="shared" si="7"/>
        <v>736581</v>
      </c>
      <c r="D38" s="18">
        <f t="shared" si="7"/>
        <v>561032</v>
      </c>
      <c r="E38" s="18">
        <f t="shared" si="7"/>
        <v>190939</v>
      </c>
      <c r="F38" s="18">
        <f t="shared" si="7"/>
        <v>61860</v>
      </c>
      <c r="G38" s="19">
        <f t="shared" si="7"/>
        <v>2008038</v>
      </c>
    </row>
    <row r="39" spans="1:7" x14ac:dyDescent="0.25">
      <c r="A39" s="24" t="s">
        <v>31</v>
      </c>
      <c r="B39" s="17">
        <f t="shared" si="7"/>
        <v>1032796</v>
      </c>
      <c r="C39" s="18">
        <f t="shared" si="7"/>
        <v>941790</v>
      </c>
      <c r="D39" s="18">
        <f t="shared" si="7"/>
        <v>907101</v>
      </c>
      <c r="E39" s="18">
        <f t="shared" si="7"/>
        <v>371393</v>
      </c>
      <c r="F39" s="18">
        <f t="shared" si="7"/>
        <v>143351</v>
      </c>
      <c r="G39" s="19">
        <f t="shared" si="7"/>
        <v>3396431</v>
      </c>
    </row>
    <row r="40" spans="1:7" x14ac:dyDescent="0.25">
      <c r="A40" s="11" t="s">
        <v>32</v>
      </c>
      <c r="B40" s="17">
        <f t="shared" si="7"/>
        <v>4857524</v>
      </c>
      <c r="C40" s="18">
        <f t="shared" si="7"/>
        <v>190887</v>
      </c>
      <c r="D40" s="18">
        <f t="shared" si="7"/>
        <v>49132</v>
      </c>
      <c r="E40" s="18">
        <f t="shared" si="7"/>
        <v>14476</v>
      </c>
      <c r="F40" s="18">
        <f t="shared" si="7"/>
        <v>6816</v>
      </c>
      <c r="G40" s="19">
        <f t="shared" si="7"/>
        <v>5118835</v>
      </c>
    </row>
    <row r="41" spans="1:7" x14ac:dyDescent="0.25">
      <c r="A41" s="11" t="s">
        <v>33</v>
      </c>
      <c r="B41" s="17">
        <f t="shared" si="7"/>
        <v>265428</v>
      </c>
      <c r="C41" s="18">
        <f t="shared" si="7"/>
        <v>198541</v>
      </c>
      <c r="D41" s="18">
        <f t="shared" si="7"/>
        <v>133463</v>
      </c>
      <c r="E41" s="18">
        <f t="shared" si="7"/>
        <v>73687</v>
      </c>
      <c r="F41" s="18">
        <f t="shared" si="7"/>
        <v>46844</v>
      </c>
      <c r="G41" s="19">
        <f t="shared" si="7"/>
        <v>717963</v>
      </c>
    </row>
    <row r="42" spans="1:7" x14ac:dyDescent="0.25">
      <c r="A42" s="5" t="s">
        <v>7</v>
      </c>
      <c r="B42" s="20">
        <f t="shared" si="7"/>
        <v>8613269</v>
      </c>
      <c r="C42" s="21">
        <f t="shared" si="7"/>
        <v>3873579</v>
      </c>
      <c r="D42" s="21">
        <f t="shared" si="7"/>
        <v>3537748</v>
      </c>
      <c r="E42" s="21">
        <f t="shared" si="7"/>
        <v>1238274</v>
      </c>
      <c r="F42" s="22">
        <f t="shared" si="7"/>
        <v>399038</v>
      </c>
      <c r="G42" s="25">
        <f t="shared" si="7"/>
        <v>17661908</v>
      </c>
    </row>
    <row r="43" spans="1:7" x14ac:dyDescent="0.25">
      <c r="A43" s="32" t="s">
        <v>84</v>
      </c>
    </row>
    <row r="44" spans="1:7" x14ac:dyDescent="0.25">
      <c r="A44" s="33" t="s">
        <v>83</v>
      </c>
    </row>
  </sheetData>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workbookViewId="0"/>
  </sheetViews>
  <sheetFormatPr baseColWidth="10" defaultRowHeight="15" x14ac:dyDescent="0.25"/>
  <cols>
    <col min="1" max="1" width="68.28515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2" x14ac:dyDescent="0.25">
      <c r="A1" s="2" t="s">
        <v>48</v>
      </c>
    </row>
    <row r="2" spans="1:12" x14ac:dyDescent="0.25">
      <c r="A2" s="3" t="s">
        <v>1</v>
      </c>
    </row>
    <row r="3" spans="1:12" ht="39.75" customHeight="1" x14ac:dyDescent="0.25">
      <c r="A3" s="4"/>
      <c r="B3" s="6" t="s">
        <v>2</v>
      </c>
      <c r="C3" s="7" t="s">
        <v>3</v>
      </c>
      <c r="D3" s="7" t="s">
        <v>4</v>
      </c>
      <c r="E3" s="7" t="s">
        <v>5</v>
      </c>
      <c r="F3" s="8" t="s">
        <v>6</v>
      </c>
      <c r="G3" s="9" t="s">
        <v>7</v>
      </c>
    </row>
    <row r="4" spans="1:12" x14ac:dyDescent="0.25">
      <c r="A4" s="12" t="s">
        <v>8</v>
      </c>
      <c r="B4" s="14">
        <v>2954</v>
      </c>
      <c r="C4" s="15">
        <v>15818</v>
      </c>
      <c r="D4" s="15">
        <v>15619</v>
      </c>
      <c r="E4" s="15">
        <v>8055</v>
      </c>
      <c r="F4" s="15">
        <v>5065</v>
      </c>
      <c r="G4" s="16">
        <f>SUM(B4:F4)</f>
        <v>47511</v>
      </c>
      <c r="H4" s="42"/>
      <c r="I4" s="42"/>
      <c r="J4" s="42"/>
      <c r="K4" s="42"/>
      <c r="L4" s="42"/>
    </row>
    <row r="5" spans="1:12" ht="15" customHeight="1" x14ac:dyDescent="0.25">
      <c r="A5" s="11" t="s">
        <v>9</v>
      </c>
      <c r="B5" s="17">
        <v>11073</v>
      </c>
      <c r="C5" s="18">
        <v>9783</v>
      </c>
      <c r="D5" s="18">
        <v>7562</v>
      </c>
      <c r="E5" s="18">
        <v>4646</v>
      </c>
      <c r="F5" s="18">
        <v>3373</v>
      </c>
      <c r="G5" s="19">
        <f t="shared" ref="G5:G12" si="0">SUM(B5:F5)</f>
        <v>36437</v>
      </c>
      <c r="H5" s="42"/>
      <c r="I5" s="42"/>
      <c r="J5" s="42"/>
      <c r="K5" s="42"/>
      <c r="L5" s="42"/>
    </row>
    <row r="6" spans="1:12" x14ac:dyDescent="0.25">
      <c r="A6" s="11" t="s">
        <v>10</v>
      </c>
      <c r="B6" s="17">
        <v>14727</v>
      </c>
      <c r="C6" s="18">
        <v>77601</v>
      </c>
      <c r="D6" s="18">
        <v>92867</v>
      </c>
      <c r="E6" s="18">
        <v>58197</v>
      </c>
      <c r="F6" s="18">
        <v>36140</v>
      </c>
      <c r="G6" s="19">
        <f t="shared" si="0"/>
        <v>279532</v>
      </c>
      <c r="H6" s="42"/>
      <c r="I6" s="42"/>
      <c r="J6" s="42"/>
      <c r="K6" s="42"/>
      <c r="L6" s="42"/>
    </row>
    <row r="7" spans="1:12" ht="13.5" customHeight="1" x14ac:dyDescent="0.25">
      <c r="A7" s="11" t="s">
        <v>11</v>
      </c>
      <c r="B7" s="17">
        <v>60291</v>
      </c>
      <c r="C7" s="18">
        <v>57980</v>
      </c>
      <c r="D7" s="18">
        <v>71626</v>
      </c>
      <c r="E7" s="18">
        <v>59568</v>
      </c>
      <c r="F7" s="18">
        <v>55188</v>
      </c>
      <c r="G7" s="19">
        <f t="shared" si="0"/>
        <v>304653</v>
      </c>
      <c r="H7" s="42"/>
      <c r="I7" s="42"/>
      <c r="J7" s="42"/>
      <c r="K7" s="42"/>
      <c r="L7" s="42"/>
    </row>
    <row r="8" spans="1:12" x14ac:dyDescent="0.25">
      <c r="A8" s="11" t="s">
        <v>16</v>
      </c>
      <c r="B8" s="17">
        <v>16554</v>
      </c>
      <c r="C8" s="18">
        <v>158616</v>
      </c>
      <c r="D8" s="18">
        <v>352189</v>
      </c>
      <c r="E8" s="18">
        <v>258444</v>
      </c>
      <c r="F8" s="18">
        <v>134392</v>
      </c>
      <c r="G8" s="19">
        <f t="shared" si="0"/>
        <v>920195</v>
      </c>
      <c r="H8" s="42"/>
      <c r="I8" s="42"/>
      <c r="J8" s="42"/>
      <c r="K8" s="42"/>
      <c r="L8" s="42"/>
    </row>
    <row r="9" spans="1:12" x14ac:dyDescent="0.25">
      <c r="A9" s="11" t="s">
        <v>17</v>
      </c>
      <c r="B9" s="17">
        <v>11698</v>
      </c>
      <c r="C9" s="18">
        <v>92626</v>
      </c>
      <c r="D9" s="18">
        <v>204487</v>
      </c>
      <c r="E9" s="18">
        <v>252852</v>
      </c>
      <c r="F9" s="18">
        <v>221744</v>
      </c>
      <c r="G9" s="19">
        <f t="shared" si="0"/>
        <v>783407</v>
      </c>
      <c r="H9" s="42"/>
      <c r="I9" s="42"/>
      <c r="J9" s="42"/>
      <c r="K9" s="42"/>
      <c r="L9" s="42"/>
    </row>
    <row r="10" spans="1:12" x14ac:dyDescent="0.25">
      <c r="A10" s="11" t="s">
        <v>18</v>
      </c>
      <c r="B10" s="17">
        <v>16728</v>
      </c>
      <c r="C10" s="18">
        <v>50719</v>
      </c>
      <c r="D10" s="18">
        <v>73270</v>
      </c>
      <c r="E10" s="18">
        <v>60934</v>
      </c>
      <c r="F10" s="18">
        <v>44618</v>
      </c>
      <c r="G10" s="19">
        <f t="shared" si="0"/>
        <v>246269</v>
      </c>
      <c r="H10" s="42"/>
      <c r="I10" s="42"/>
      <c r="J10" s="42"/>
      <c r="K10" s="42"/>
      <c r="L10" s="42"/>
    </row>
    <row r="11" spans="1:12" x14ac:dyDescent="0.25">
      <c r="A11" s="13" t="s">
        <v>19</v>
      </c>
      <c r="B11" s="17">
        <v>70765</v>
      </c>
      <c r="C11" s="18">
        <v>80681</v>
      </c>
      <c r="D11" s="18">
        <v>107769</v>
      </c>
      <c r="E11" s="18">
        <v>118692</v>
      </c>
      <c r="F11" s="18">
        <v>124015</v>
      </c>
      <c r="G11" s="19">
        <f t="shared" si="0"/>
        <v>501922</v>
      </c>
      <c r="H11" s="42"/>
      <c r="I11" s="42"/>
      <c r="J11" s="42"/>
      <c r="K11" s="42"/>
      <c r="L11" s="42"/>
    </row>
    <row r="12" spans="1:12" x14ac:dyDescent="0.25">
      <c r="A12" s="10" t="s">
        <v>7</v>
      </c>
      <c r="B12" s="20">
        <f>SUM(B4:B11)</f>
        <v>204790</v>
      </c>
      <c r="C12" s="21">
        <f t="shared" ref="C12:F12" si="1">SUM(C4:C11)</f>
        <v>543824</v>
      </c>
      <c r="D12" s="21">
        <f t="shared" si="1"/>
        <v>925389</v>
      </c>
      <c r="E12" s="21">
        <f t="shared" si="1"/>
        <v>821388</v>
      </c>
      <c r="F12" s="22">
        <f t="shared" si="1"/>
        <v>624535</v>
      </c>
      <c r="G12" s="25">
        <f t="shared" si="0"/>
        <v>3119926</v>
      </c>
    </row>
    <row r="13" spans="1:12" x14ac:dyDescent="0.25">
      <c r="A13" s="32" t="s">
        <v>79</v>
      </c>
      <c r="B13" s="35"/>
      <c r="C13" s="35"/>
      <c r="D13" s="35"/>
      <c r="E13" s="35"/>
      <c r="F13" s="35"/>
      <c r="G13" s="35"/>
    </row>
    <row r="14" spans="1:12" x14ac:dyDescent="0.25">
      <c r="A14" s="32" t="s">
        <v>84</v>
      </c>
      <c r="B14" s="35"/>
      <c r="C14" s="35"/>
      <c r="D14" s="35"/>
      <c r="E14" s="35"/>
      <c r="F14" s="35"/>
      <c r="G14" s="35"/>
    </row>
    <row r="15" spans="1:12" x14ac:dyDescent="0.25">
      <c r="A15" s="32" t="str">
        <f>IF(1&lt;2,"Lecture : "&amp;ROUND(E4,0)&amp;" enfants vivent dans une famille immigrée monoparentale composée d'un homme actif ayant un emploi et comprenant 3 enfants de moins de 25 ans.","")</f>
        <v>Lecture : 8055 enfants vivent dans une famille immigrée monoparentale composée d'un homme actif ayant un emploi et comprenant 3 enfants de moins de 25 ans.</v>
      </c>
      <c r="B15" s="35"/>
      <c r="C15" s="35"/>
      <c r="D15" s="35"/>
      <c r="E15" s="35"/>
      <c r="F15" s="35"/>
      <c r="G15" s="35"/>
    </row>
    <row r="16" spans="1:12" x14ac:dyDescent="0.25">
      <c r="A16" s="33" t="s">
        <v>83</v>
      </c>
      <c r="B16" s="35"/>
      <c r="C16" s="35"/>
      <c r="D16" s="35"/>
      <c r="E16" s="35"/>
      <c r="F16" s="35"/>
      <c r="G16" s="35"/>
    </row>
    <row r="18" spans="1:12" x14ac:dyDescent="0.25">
      <c r="A18" s="3" t="s">
        <v>20</v>
      </c>
    </row>
    <row r="19" spans="1:12" ht="24" x14ac:dyDescent="0.25">
      <c r="A19" s="4"/>
      <c r="B19" s="6" t="s">
        <v>2</v>
      </c>
      <c r="C19" s="7" t="s">
        <v>3</v>
      </c>
      <c r="D19" s="7" t="s">
        <v>4</v>
      </c>
      <c r="E19" s="7" t="s">
        <v>5</v>
      </c>
      <c r="F19" s="8" t="s">
        <v>6</v>
      </c>
      <c r="G19" s="9" t="s">
        <v>7</v>
      </c>
    </row>
    <row r="20" spans="1:12" x14ac:dyDescent="0.25">
      <c r="A20" s="12" t="s">
        <v>8</v>
      </c>
      <c r="B20" s="14">
        <v>20964</v>
      </c>
      <c r="C20" s="15">
        <v>171576</v>
      </c>
      <c r="D20" s="15">
        <v>176370</v>
      </c>
      <c r="E20" s="15">
        <v>55145</v>
      </c>
      <c r="F20" s="15">
        <v>13560</v>
      </c>
      <c r="G20" s="16">
        <f>SUM(B20:F20)</f>
        <v>437615</v>
      </c>
      <c r="H20" s="42"/>
      <c r="I20" s="42"/>
      <c r="J20" s="42"/>
      <c r="K20" s="42"/>
      <c r="L20" s="42"/>
    </row>
    <row r="21" spans="1:12" x14ac:dyDescent="0.25">
      <c r="A21" s="11" t="s">
        <v>9</v>
      </c>
      <c r="B21" s="17">
        <v>59910</v>
      </c>
      <c r="C21" s="18">
        <v>49419</v>
      </c>
      <c r="D21" s="18">
        <v>30365</v>
      </c>
      <c r="E21" s="18">
        <v>11998</v>
      </c>
      <c r="F21" s="18">
        <v>6817</v>
      </c>
      <c r="G21" s="19">
        <f t="shared" ref="G21:G28" si="2">SUM(B21:F21)</f>
        <v>158509</v>
      </c>
      <c r="H21" s="42"/>
      <c r="I21" s="42"/>
      <c r="J21" s="42"/>
      <c r="K21" s="42"/>
      <c r="L21" s="42"/>
    </row>
    <row r="22" spans="1:12" x14ac:dyDescent="0.25">
      <c r="A22" s="11" t="s">
        <v>10</v>
      </c>
      <c r="B22" s="17">
        <v>85659</v>
      </c>
      <c r="C22" s="18">
        <v>631165</v>
      </c>
      <c r="D22" s="18">
        <v>708662</v>
      </c>
      <c r="E22" s="18">
        <v>243428</v>
      </c>
      <c r="F22" s="18">
        <v>65760</v>
      </c>
      <c r="G22" s="19">
        <f t="shared" si="2"/>
        <v>1734674</v>
      </c>
      <c r="H22" s="42"/>
      <c r="I22" s="42"/>
      <c r="J22" s="42"/>
      <c r="K22" s="42"/>
      <c r="L22" s="42"/>
    </row>
    <row r="23" spans="1:12" x14ac:dyDescent="0.25">
      <c r="A23" s="11" t="s">
        <v>11</v>
      </c>
      <c r="B23" s="17">
        <v>312038</v>
      </c>
      <c r="C23" s="18">
        <v>235715</v>
      </c>
      <c r="D23" s="18">
        <v>255431</v>
      </c>
      <c r="E23" s="18">
        <v>168103</v>
      </c>
      <c r="F23" s="18">
        <v>128406</v>
      </c>
      <c r="G23" s="19">
        <f t="shared" si="2"/>
        <v>1099693</v>
      </c>
      <c r="H23" s="42"/>
      <c r="I23" s="42"/>
      <c r="J23" s="42"/>
      <c r="K23" s="42"/>
      <c r="L23" s="42"/>
    </row>
    <row r="24" spans="1:12" x14ac:dyDescent="0.25">
      <c r="A24" s="11" t="s">
        <v>16</v>
      </c>
      <c r="B24" s="17">
        <v>118609</v>
      </c>
      <c r="C24" s="18">
        <v>1733764</v>
      </c>
      <c r="D24" s="18">
        <v>3959741</v>
      </c>
      <c r="E24" s="18">
        <v>1656463</v>
      </c>
      <c r="F24" s="18">
        <v>400038</v>
      </c>
      <c r="G24" s="19">
        <f t="shared" si="2"/>
        <v>7868615</v>
      </c>
      <c r="H24" s="42"/>
      <c r="I24" s="42"/>
      <c r="J24" s="42"/>
      <c r="K24" s="42"/>
      <c r="L24" s="42"/>
    </row>
    <row r="25" spans="1:12" x14ac:dyDescent="0.25">
      <c r="A25" s="11" t="s">
        <v>17</v>
      </c>
      <c r="B25" s="17">
        <v>56972</v>
      </c>
      <c r="C25" s="18">
        <v>358593</v>
      </c>
      <c r="D25" s="18">
        <v>685790</v>
      </c>
      <c r="E25" s="18">
        <v>538501</v>
      </c>
      <c r="F25" s="18">
        <v>350794</v>
      </c>
      <c r="G25" s="19">
        <f t="shared" si="2"/>
        <v>1990650</v>
      </c>
      <c r="H25" s="42"/>
      <c r="I25" s="42"/>
      <c r="J25" s="42"/>
      <c r="K25" s="42"/>
      <c r="L25" s="42"/>
    </row>
    <row r="26" spans="1:12" x14ac:dyDescent="0.25">
      <c r="A26" s="11" t="s">
        <v>18</v>
      </c>
      <c r="B26" s="17">
        <v>67630</v>
      </c>
      <c r="C26" s="18">
        <v>206850</v>
      </c>
      <c r="D26" s="18">
        <v>245325</v>
      </c>
      <c r="E26" s="18">
        <v>114409</v>
      </c>
      <c r="F26" s="18">
        <v>46621</v>
      </c>
      <c r="G26" s="19">
        <f t="shared" si="2"/>
        <v>680835</v>
      </c>
      <c r="H26" s="42"/>
      <c r="I26" s="42"/>
      <c r="J26" s="42"/>
      <c r="K26" s="42"/>
      <c r="L26" s="42"/>
    </row>
    <row r="27" spans="1:12" x14ac:dyDescent="0.25">
      <c r="A27" s="13" t="s">
        <v>19</v>
      </c>
      <c r="B27" s="17">
        <v>248206</v>
      </c>
      <c r="C27" s="18">
        <v>133753</v>
      </c>
      <c r="D27" s="18">
        <v>146161</v>
      </c>
      <c r="E27" s="18">
        <v>121756</v>
      </c>
      <c r="F27" s="18">
        <v>118424</v>
      </c>
      <c r="G27" s="19">
        <f t="shared" si="2"/>
        <v>768300</v>
      </c>
      <c r="H27" s="42"/>
      <c r="I27" s="42"/>
      <c r="J27" s="42"/>
      <c r="K27" s="42"/>
      <c r="L27" s="42"/>
    </row>
    <row r="28" spans="1:12" x14ac:dyDescent="0.25">
      <c r="A28" s="10" t="s">
        <v>7</v>
      </c>
      <c r="B28" s="20">
        <f>SUM(B20:B27)</f>
        <v>969988</v>
      </c>
      <c r="C28" s="21">
        <f t="shared" ref="C28" si="3">SUM(C20:C27)</f>
        <v>3520835</v>
      </c>
      <c r="D28" s="21">
        <f t="shared" ref="D28" si="4">SUM(D20:D27)</f>
        <v>6207845</v>
      </c>
      <c r="E28" s="21">
        <f t="shared" ref="E28" si="5">SUM(E20:E27)</f>
        <v>2909803</v>
      </c>
      <c r="F28" s="22">
        <f t="shared" ref="F28" si="6">SUM(F20:F27)</f>
        <v>1130420</v>
      </c>
      <c r="G28" s="25">
        <f t="shared" si="2"/>
        <v>14738891</v>
      </c>
    </row>
    <row r="29" spans="1:12" x14ac:dyDescent="0.25">
      <c r="A29" s="32" t="s">
        <v>80</v>
      </c>
      <c r="B29" s="35"/>
      <c r="C29" s="35"/>
      <c r="D29" s="35"/>
      <c r="E29" s="35"/>
      <c r="F29" s="35"/>
      <c r="G29" s="35"/>
    </row>
    <row r="30" spans="1:12" x14ac:dyDescent="0.25">
      <c r="A30" s="32" t="s">
        <v>84</v>
      </c>
      <c r="B30" s="35"/>
      <c r="C30" s="35"/>
      <c r="D30" s="35"/>
      <c r="E30" s="35"/>
      <c r="F30" s="35"/>
      <c r="G30" s="35"/>
    </row>
    <row r="31" spans="1:12" x14ac:dyDescent="0.25">
      <c r="A31" s="32" t="str">
        <f>IF(1&lt;2,"Lecture : "&amp;ROUND(E20,0)&amp;" enfants vivent dans une famille non immigrée monoparentale composée d'un homme actif ayant un emploi et comprenant 3 enfants de moins de 25 ans.","")</f>
        <v>Lecture : 55145 enfants vivent dans une famille non immigrée monoparentale composée d'un homme actif ayant un emploi et comprenant 3 enfants de moins de 25 ans.</v>
      </c>
      <c r="B31" s="35"/>
      <c r="C31" s="35"/>
      <c r="D31" s="35"/>
      <c r="E31" s="35"/>
      <c r="F31" s="35"/>
      <c r="G31" s="35"/>
    </row>
    <row r="32" spans="1:12" x14ac:dyDescent="0.25">
      <c r="A32" s="33" t="s">
        <v>83</v>
      </c>
      <c r="B32" s="35"/>
      <c r="C32" s="35"/>
      <c r="D32" s="35"/>
      <c r="E32" s="35"/>
      <c r="F32" s="35"/>
      <c r="G32" s="35"/>
    </row>
    <row r="34" spans="1:7" x14ac:dyDescent="0.25">
      <c r="A34" s="3" t="s">
        <v>21</v>
      </c>
    </row>
    <row r="35" spans="1:7" ht="24" x14ac:dyDescent="0.25">
      <c r="A35" s="4"/>
      <c r="B35" s="6" t="s">
        <v>2</v>
      </c>
      <c r="C35" s="7" t="s">
        <v>3</v>
      </c>
      <c r="D35" s="7" t="s">
        <v>4</v>
      </c>
      <c r="E35" s="7" t="s">
        <v>5</v>
      </c>
      <c r="F35" s="8" t="s">
        <v>6</v>
      </c>
      <c r="G35" s="9" t="s">
        <v>7</v>
      </c>
    </row>
    <row r="36" spans="1:7" x14ac:dyDescent="0.25">
      <c r="A36" s="12" t="s">
        <v>8</v>
      </c>
      <c r="B36" s="14">
        <f t="shared" ref="B36:G44" si="7">B4+B20</f>
        <v>23918</v>
      </c>
      <c r="C36" s="15">
        <f t="shared" si="7"/>
        <v>187394</v>
      </c>
      <c r="D36" s="15">
        <f t="shared" si="7"/>
        <v>191989</v>
      </c>
      <c r="E36" s="15">
        <f t="shared" si="7"/>
        <v>63200</v>
      </c>
      <c r="F36" s="15">
        <f t="shared" si="7"/>
        <v>18625</v>
      </c>
      <c r="G36" s="16">
        <f t="shared" si="7"/>
        <v>485126</v>
      </c>
    </row>
    <row r="37" spans="1:7" x14ac:dyDescent="0.25">
      <c r="A37" s="11" t="s">
        <v>9</v>
      </c>
      <c r="B37" s="17">
        <f t="shared" si="7"/>
        <v>70983</v>
      </c>
      <c r="C37" s="18">
        <f t="shared" si="7"/>
        <v>59202</v>
      </c>
      <c r="D37" s="18">
        <f t="shared" si="7"/>
        <v>37927</v>
      </c>
      <c r="E37" s="18">
        <f t="shared" si="7"/>
        <v>16644</v>
      </c>
      <c r="F37" s="18">
        <f t="shared" si="7"/>
        <v>10190</v>
      </c>
      <c r="G37" s="19">
        <f t="shared" si="7"/>
        <v>194946</v>
      </c>
    </row>
    <row r="38" spans="1:7" x14ac:dyDescent="0.25">
      <c r="A38" s="11" t="s">
        <v>10</v>
      </c>
      <c r="B38" s="17">
        <f t="shared" si="7"/>
        <v>100386</v>
      </c>
      <c r="C38" s="18">
        <f t="shared" si="7"/>
        <v>708766</v>
      </c>
      <c r="D38" s="18">
        <f t="shared" si="7"/>
        <v>801529</v>
      </c>
      <c r="E38" s="18">
        <f t="shared" si="7"/>
        <v>301625</v>
      </c>
      <c r="F38" s="18">
        <f t="shared" si="7"/>
        <v>101900</v>
      </c>
      <c r="G38" s="19">
        <f t="shared" si="7"/>
        <v>2014206</v>
      </c>
    </row>
    <row r="39" spans="1:7" x14ac:dyDescent="0.25">
      <c r="A39" s="11" t="s">
        <v>11</v>
      </c>
      <c r="B39" s="17">
        <f t="shared" si="7"/>
        <v>372329</v>
      </c>
      <c r="C39" s="18">
        <f t="shared" si="7"/>
        <v>293695</v>
      </c>
      <c r="D39" s="18">
        <f t="shared" si="7"/>
        <v>327057</v>
      </c>
      <c r="E39" s="18">
        <f t="shared" si="7"/>
        <v>227671</v>
      </c>
      <c r="F39" s="18">
        <f t="shared" si="7"/>
        <v>183594</v>
      </c>
      <c r="G39" s="19">
        <f t="shared" si="7"/>
        <v>1404346</v>
      </c>
    </row>
    <row r="40" spans="1:7" x14ac:dyDescent="0.25">
      <c r="A40" s="11" t="s">
        <v>16</v>
      </c>
      <c r="B40" s="17">
        <f t="shared" si="7"/>
        <v>135163</v>
      </c>
      <c r="C40" s="18">
        <f t="shared" si="7"/>
        <v>1892380</v>
      </c>
      <c r="D40" s="18">
        <f t="shared" si="7"/>
        <v>4311930</v>
      </c>
      <c r="E40" s="18">
        <f t="shared" si="7"/>
        <v>1914907</v>
      </c>
      <c r="F40" s="18">
        <f t="shared" si="7"/>
        <v>534430</v>
      </c>
      <c r="G40" s="19">
        <f t="shared" si="7"/>
        <v>8788810</v>
      </c>
    </row>
    <row r="41" spans="1:7" x14ac:dyDescent="0.25">
      <c r="A41" s="11" t="s">
        <v>17</v>
      </c>
      <c r="B41" s="17">
        <f t="shared" si="7"/>
        <v>68670</v>
      </c>
      <c r="C41" s="18">
        <f t="shared" si="7"/>
        <v>451219</v>
      </c>
      <c r="D41" s="18">
        <f t="shared" si="7"/>
        <v>890277</v>
      </c>
      <c r="E41" s="18">
        <f t="shared" si="7"/>
        <v>791353</v>
      </c>
      <c r="F41" s="18">
        <f t="shared" si="7"/>
        <v>572538</v>
      </c>
      <c r="G41" s="19">
        <f t="shared" si="7"/>
        <v>2774057</v>
      </c>
    </row>
    <row r="42" spans="1:7" x14ac:dyDescent="0.25">
      <c r="A42" s="11" t="s">
        <v>18</v>
      </c>
      <c r="B42" s="17">
        <f t="shared" si="7"/>
        <v>84358</v>
      </c>
      <c r="C42" s="18">
        <f t="shared" si="7"/>
        <v>257569</v>
      </c>
      <c r="D42" s="18">
        <f t="shared" si="7"/>
        <v>318595</v>
      </c>
      <c r="E42" s="18">
        <f t="shared" si="7"/>
        <v>175343</v>
      </c>
      <c r="F42" s="18">
        <f t="shared" si="7"/>
        <v>91239</v>
      </c>
      <c r="G42" s="19">
        <f t="shared" si="7"/>
        <v>927104</v>
      </c>
    </row>
    <row r="43" spans="1:7" x14ac:dyDescent="0.25">
      <c r="A43" s="13" t="s">
        <v>19</v>
      </c>
      <c r="B43" s="17">
        <f t="shared" si="7"/>
        <v>318971</v>
      </c>
      <c r="C43" s="18">
        <f t="shared" si="7"/>
        <v>214434</v>
      </c>
      <c r="D43" s="18">
        <f t="shared" si="7"/>
        <v>253930</v>
      </c>
      <c r="E43" s="18">
        <f t="shared" si="7"/>
        <v>240448</v>
      </c>
      <c r="F43" s="18">
        <f t="shared" si="7"/>
        <v>242439</v>
      </c>
      <c r="G43" s="19">
        <f t="shared" si="7"/>
        <v>1270222</v>
      </c>
    </row>
    <row r="44" spans="1:7" x14ac:dyDescent="0.25">
      <c r="A44" s="10" t="s">
        <v>7</v>
      </c>
      <c r="B44" s="20">
        <f t="shared" si="7"/>
        <v>1174778</v>
      </c>
      <c r="C44" s="21">
        <f t="shared" si="7"/>
        <v>4064659</v>
      </c>
      <c r="D44" s="21">
        <f t="shared" si="7"/>
        <v>7133234</v>
      </c>
      <c r="E44" s="21">
        <f t="shared" si="7"/>
        <v>3731191</v>
      </c>
      <c r="F44" s="22">
        <f t="shared" si="7"/>
        <v>1754955</v>
      </c>
      <c r="G44" s="25">
        <f t="shared" si="7"/>
        <v>17858817</v>
      </c>
    </row>
    <row r="45" spans="1:7" x14ac:dyDescent="0.25">
      <c r="A45" s="32" t="s">
        <v>84</v>
      </c>
    </row>
    <row r="46" spans="1:7" x14ac:dyDescent="0.25">
      <c r="A46" s="33" t="s">
        <v>83</v>
      </c>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heetViews>
  <sheetFormatPr baseColWidth="10" defaultRowHeight="15" x14ac:dyDescent="0.25"/>
  <cols>
    <col min="1" max="1" width="68.855468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14" x14ac:dyDescent="0.25">
      <c r="A1" s="2" t="s">
        <v>56</v>
      </c>
    </row>
    <row r="2" spans="1:14" x14ac:dyDescent="0.25">
      <c r="A2" s="3" t="s">
        <v>1</v>
      </c>
    </row>
    <row r="3" spans="1:14" ht="39.75" customHeight="1" x14ac:dyDescent="0.25">
      <c r="A3" s="4"/>
      <c r="B3" s="6" t="s">
        <v>49</v>
      </c>
      <c r="C3" s="7" t="s">
        <v>50</v>
      </c>
      <c r="D3" s="7" t="s">
        <v>51</v>
      </c>
      <c r="E3" s="7" t="s">
        <v>52</v>
      </c>
      <c r="F3" s="7" t="s">
        <v>53</v>
      </c>
      <c r="G3" s="8" t="s">
        <v>54</v>
      </c>
      <c r="H3" s="9" t="s">
        <v>7</v>
      </c>
    </row>
    <row r="4" spans="1:14" x14ac:dyDescent="0.25">
      <c r="A4" s="12" t="s">
        <v>8</v>
      </c>
      <c r="B4" s="14">
        <v>2617</v>
      </c>
      <c r="C4" s="15">
        <v>3963</v>
      </c>
      <c r="D4" s="15">
        <v>8828</v>
      </c>
      <c r="E4" s="15">
        <v>16195</v>
      </c>
      <c r="F4" s="15">
        <v>11662</v>
      </c>
      <c r="G4" s="15">
        <v>4246</v>
      </c>
      <c r="H4" s="16">
        <f>SUM(B4:G4)</f>
        <v>47511</v>
      </c>
      <c r="I4" s="42"/>
      <c r="J4" s="42"/>
      <c r="K4" s="42"/>
      <c r="L4" s="42"/>
      <c r="M4" s="42"/>
      <c r="N4" s="42"/>
    </row>
    <row r="5" spans="1:14" x14ac:dyDescent="0.25">
      <c r="A5" s="11" t="s">
        <v>9</v>
      </c>
      <c r="B5" s="17">
        <v>1798</v>
      </c>
      <c r="C5" s="18">
        <v>1988</v>
      </c>
      <c r="D5" s="18">
        <v>4321</v>
      </c>
      <c r="E5" s="18">
        <v>7850</v>
      </c>
      <c r="F5" s="18">
        <v>7915</v>
      </c>
      <c r="G5" s="18">
        <v>12565</v>
      </c>
      <c r="H5" s="19">
        <f t="shared" ref="H5:H11" si="0">SUM(B5:G5)</f>
        <v>36437</v>
      </c>
      <c r="I5" s="42"/>
      <c r="J5" s="42"/>
      <c r="K5" s="42"/>
      <c r="L5" s="42"/>
      <c r="M5" s="42"/>
      <c r="N5" s="42"/>
    </row>
    <row r="6" spans="1:14" x14ac:dyDescent="0.25">
      <c r="A6" s="11" t="s">
        <v>10</v>
      </c>
      <c r="B6" s="17">
        <v>15253</v>
      </c>
      <c r="C6" s="18">
        <v>25575</v>
      </c>
      <c r="D6" s="18">
        <v>56389</v>
      </c>
      <c r="E6" s="18">
        <v>93042</v>
      </c>
      <c r="F6" s="18">
        <v>64701</v>
      </c>
      <c r="G6" s="18">
        <v>24571</v>
      </c>
      <c r="H6" s="19">
        <f t="shared" si="0"/>
        <v>279531</v>
      </c>
      <c r="I6" s="42"/>
      <c r="J6" s="42"/>
      <c r="K6" s="42"/>
      <c r="L6" s="42"/>
      <c r="M6" s="42"/>
      <c r="N6" s="42"/>
    </row>
    <row r="7" spans="1:14" x14ac:dyDescent="0.25">
      <c r="A7" s="11" t="s">
        <v>11</v>
      </c>
      <c r="B7" s="17">
        <v>28279</v>
      </c>
      <c r="C7" s="18">
        <v>30248</v>
      </c>
      <c r="D7" s="18">
        <v>52527</v>
      </c>
      <c r="E7" s="18">
        <v>69921</v>
      </c>
      <c r="F7" s="18">
        <v>52237</v>
      </c>
      <c r="G7" s="18">
        <v>71441</v>
      </c>
      <c r="H7" s="19">
        <f t="shared" si="0"/>
        <v>304653</v>
      </c>
      <c r="I7" s="42"/>
      <c r="J7" s="42"/>
      <c r="K7" s="42"/>
      <c r="L7" s="42"/>
      <c r="M7" s="42"/>
      <c r="N7" s="42"/>
    </row>
    <row r="8" spans="1:14" x14ac:dyDescent="0.25">
      <c r="A8" s="11" t="s">
        <v>16</v>
      </c>
      <c r="B8" s="17">
        <v>106895</v>
      </c>
      <c r="C8" s="18">
        <v>125191</v>
      </c>
      <c r="D8" s="18">
        <v>215979</v>
      </c>
      <c r="E8" s="18">
        <v>283916</v>
      </c>
      <c r="F8" s="18">
        <v>151881</v>
      </c>
      <c r="G8" s="18">
        <v>36335</v>
      </c>
      <c r="H8" s="19">
        <f t="shared" si="0"/>
        <v>920197</v>
      </c>
      <c r="I8" s="42"/>
      <c r="J8" s="42"/>
      <c r="K8" s="42"/>
      <c r="L8" s="42"/>
      <c r="M8" s="42"/>
      <c r="N8" s="42"/>
    </row>
    <row r="9" spans="1:14" x14ac:dyDescent="0.25">
      <c r="A9" s="11" t="s">
        <v>17</v>
      </c>
      <c r="B9" s="17">
        <v>149395</v>
      </c>
      <c r="C9" s="18">
        <v>136688</v>
      </c>
      <c r="D9" s="18">
        <v>195006</v>
      </c>
      <c r="E9" s="18">
        <v>186278</v>
      </c>
      <c r="F9" s="18">
        <v>89627</v>
      </c>
      <c r="G9" s="18">
        <v>26412</v>
      </c>
      <c r="H9" s="19">
        <f t="shared" si="0"/>
        <v>783406</v>
      </c>
      <c r="I9" s="42"/>
      <c r="J9" s="42"/>
      <c r="K9" s="42"/>
      <c r="L9" s="42"/>
      <c r="M9" s="42"/>
      <c r="N9" s="42"/>
    </row>
    <row r="10" spans="1:14" x14ac:dyDescent="0.25">
      <c r="A10" s="11" t="s">
        <v>18</v>
      </c>
      <c r="B10" s="17">
        <v>24648</v>
      </c>
      <c r="C10" s="18">
        <v>26347</v>
      </c>
      <c r="D10" s="18">
        <v>46339</v>
      </c>
      <c r="E10" s="18">
        <v>66731</v>
      </c>
      <c r="F10" s="18">
        <v>52903</v>
      </c>
      <c r="G10" s="18">
        <v>29300</v>
      </c>
      <c r="H10" s="19">
        <f t="shared" si="0"/>
        <v>246268</v>
      </c>
      <c r="I10" s="42"/>
      <c r="J10" s="42"/>
      <c r="K10" s="42"/>
      <c r="L10" s="42"/>
      <c r="M10" s="42"/>
      <c r="N10" s="42"/>
    </row>
    <row r="11" spans="1:14" x14ac:dyDescent="0.25">
      <c r="A11" s="13" t="s">
        <v>19</v>
      </c>
      <c r="B11" s="17">
        <v>66076</v>
      </c>
      <c r="C11" s="18">
        <v>58239</v>
      </c>
      <c r="D11" s="18">
        <v>85770</v>
      </c>
      <c r="E11" s="18">
        <v>103378</v>
      </c>
      <c r="F11" s="18">
        <v>89503</v>
      </c>
      <c r="G11" s="18">
        <v>98957</v>
      </c>
      <c r="H11" s="19">
        <f t="shared" si="0"/>
        <v>501923</v>
      </c>
      <c r="I11" s="42"/>
      <c r="J11" s="42"/>
      <c r="K11" s="42"/>
      <c r="L11" s="42"/>
      <c r="M11" s="42"/>
      <c r="N11" s="42"/>
    </row>
    <row r="12" spans="1:14" x14ac:dyDescent="0.25">
      <c r="A12" s="10" t="s">
        <v>7</v>
      </c>
      <c r="B12" s="20">
        <f>SUM(B4:B11)</f>
        <v>394961</v>
      </c>
      <c r="C12" s="21">
        <f t="shared" ref="C12:H12" si="1">SUM(C4:C11)</f>
        <v>408239</v>
      </c>
      <c r="D12" s="21">
        <f t="shared" si="1"/>
        <v>665159</v>
      </c>
      <c r="E12" s="21">
        <f t="shared" si="1"/>
        <v>827311</v>
      </c>
      <c r="F12" s="21">
        <f t="shared" si="1"/>
        <v>520429</v>
      </c>
      <c r="G12" s="22">
        <f t="shared" si="1"/>
        <v>303827</v>
      </c>
      <c r="H12" s="25">
        <f t="shared" si="1"/>
        <v>3119926</v>
      </c>
    </row>
    <row r="13" spans="1:14" x14ac:dyDescent="0.25">
      <c r="A13" s="32" t="s">
        <v>79</v>
      </c>
      <c r="B13" s="35"/>
      <c r="C13" s="35"/>
      <c r="D13" s="35"/>
      <c r="E13" s="35"/>
      <c r="F13" s="35"/>
      <c r="G13" s="35"/>
      <c r="H13" s="35"/>
    </row>
    <row r="14" spans="1:14" x14ac:dyDescent="0.25">
      <c r="A14" s="32" t="s">
        <v>84</v>
      </c>
      <c r="B14" s="35"/>
      <c r="C14" s="35"/>
      <c r="D14" s="35"/>
      <c r="E14" s="35"/>
      <c r="F14" s="35"/>
      <c r="G14" s="35"/>
      <c r="H14" s="35"/>
    </row>
    <row r="15" spans="1:14" x14ac:dyDescent="0.25">
      <c r="A15" s="32" t="str">
        <f>IF(1&lt;2,"Lecture : "&amp;ROUND(F4,0)&amp;" enfants de 18 à 24 ans vivent dans une famille immigrée monoparentale composée d'un homme actif ayant un emploi.","")</f>
        <v>Lecture : 11662 enfants de 18 à 24 ans vivent dans une famille immigrée monoparentale composée d'un homme actif ayant un emploi.</v>
      </c>
      <c r="B15" s="35"/>
      <c r="C15" s="35"/>
      <c r="D15" s="35"/>
      <c r="E15" s="35"/>
      <c r="F15" s="35"/>
      <c r="G15" s="35"/>
      <c r="H15" s="35"/>
    </row>
    <row r="16" spans="1:14" x14ac:dyDescent="0.25">
      <c r="A16" s="33" t="s">
        <v>83</v>
      </c>
      <c r="B16" s="35"/>
      <c r="C16" s="35"/>
      <c r="D16" s="35"/>
      <c r="E16" s="35"/>
      <c r="F16" s="35"/>
      <c r="G16" s="35"/>
      <c r="H16" s="35"/>
    </row>
    <row r="18" spans="1:14" x14ac:dyDescent="0.25">
      <c r="A18" s="3" t="s">
        <v>20</v>
      </c>
    </row>
    <row r="19" spans="1:14" x14ac:dyDescent="0.25">
      <c r="A19" s="4"/>
      <c r="B19" s="6" t="s">
        <v>49</v>
      </c>
      <c r="C19" s="7" t="s">
        <v>50</v>
      </c>
      <c r="D19" s="7" t="s">
        <v>51</v>
      </c>
      <c r="E19" s="7" t="s">
        <v>52</v>
      </c>
      <c r="F19" s="7" t="s">
        <v>53</v>
      </c>
      <c r="G19" s="8" t="s">
        <v>54</v>
      </c>
      <c r="H19" s="9" t="s">
        <v>7</v>
      </c>
    </row>
    <row r="20" spans="1:14" x14ac:dyDescent="0.25">
      <c r="A20" s="12" t="s">
        <v>8</v>
      </c>
      <c r="B20" s="14">
        <v>12917</v>
      </c>
      <c r="C20" s="15">
        <v>33311</v>
      </c>
      <c r="D20" s="15">
        <v>86917</v>
      </c>
      <c r="E20" s="15">
        <v>172242</v>
      </c>
      <c r="F20" s="15">
        <v>105520</v>
      </c>
      <c r="G20" s="15">
        <v>26707</v>
      </c>
      <c r="H20" s="16">
        <f>SUM(B20:G20)</f>
        <v>437614</v>
      </c>
      <c r="I20" s="42"/>
      <c r="J20" s="42"/>
      <c r="K20" s="42"/>
      <c r="L20" s="42"/>
      <c r="M20" s="42"/>
      <c r="N20" s="42"/>
    </row>
    <row r="21" spans="1:14" x14ac:dyDescent="0.25">
      <c r="A21" s="11" t="s">
        <v>9</v>
      </c>
      <c r="B21" s="17">
        <v>5375</v>
      </c>
      <c r="C21" s="18">
        <v>7990</v>
      </c>
      <c r="D21" s="18">
        <v>17109</v>
      </c>
      <c r="E21" s="18">
        <v>34253</v>
      </c>
      <c r="F21" s="18">
        <v>30910</v>
      </c>
      <c r="G21" s="18">
        <v>62873</v>
      </c>
      <c r="H21" s="19">
        <f t="shared" ref="H21:H27" si="2">SUM(B21:G21)</f>
        <v>158510</v>
      </c>
      <c r="I21" s="42"/>
      <c r="J21" s="42"/>
      <c r="K21" s="42"/>
      <c r="L21" s="42"/>
      <c r="M21" s="42"/>
      <c r="N21" s="42"/>
    </row>
    <row r="22" spans="1:14" x14ac:dyDescent="0.25">
      <c r="A22" s="11" t="s">
        <v>10</v>
      </c>
      <c r="B22" s="17">
        <v>79941</v>
      </c>
      <c r="C22" s="18">
        <v>153162</v>
      </c>
      <c r="D22" s="18">
        <v>359798</v>
      </c>
      <c r="E22" s="18">
        <v>658543</v>
      </c>
      <c r="F22" s="18">
        <v>371206</v>
      </c>
      <c r="G22" s="18">
        <v>112025</v>
      </c>
      <c r="H22" s="19">
        <f t="shared" si="2"/>
        <v>1734675</v>
      </c>
      <c r="I22" s="42"/>
      <c r="J22" s="42"/>
      <c r="K22" s="42"/>
      <c r="L22" s="42"/>
      <c r="M22" s="42"/>
      <c r="N22" s="42"/>
    </row>
    <row r="23" spans="1:14" x14ac:dyDescent="0.25">
      <c r="A23" s="11" t="s">
        <v>11</v>
      </c>
      <c r="B23" s="17">
        <v>103223</v>
      </c>
      <c r="C23" s="18">
        <v>109864</v>
      </c>
      <c r="D23" s="18">
        <v>178603</v>
      </c>
      <c r="E23" s="18">
        <v>245758</v>
      </c>
      <c r="F23" s="18">
        <v>135464</v>
      </c>
      <c r="G23" s="18">
        <v>326781</v>
      </c>
      <c r="H23" s="19">
        <f t="shared" si="2"/>
        <v>1099693</v>
      </c>
      <c r="I23" s="42"/>
      <c r="J23" s="42"/>
      <c r="K23" s="42"/>
      <c r="L23" s="42"/>
      <c r="M23" s="42"/>
      <c r="N23" s="42"/>
    </row>
    <row r="24" spans="1:14" x14ac:dyDescent="0.25">
      <c r="A24" s="11" t="s">
        <v>16</v>
      </c>
      <c r="B24" s="17">
        <v>1054550</v>
      </c>
      <c r="C24" s="18">
        <v>1128327</v>
      </c>
      <c r="D24" s="18">
        <v>1909122</v>
      </c>
      <c r="E24" s="18">
        <v>2533785</v>
      </c>
      <c r="F24" s="18">
        <v>1055404</v>
      </c>
      <c r="G24" s="18">
        <v>187427</v>
      </c>
      <c r="H24" s="19">
        <f t="shared" si="2"/>
        <v>7868615</v>
      </c>
      <c r="I24" s="42"/>
      <c r="J24" s="42"/>
      <c r="K24" s="42"/>
      <c r="L24" s="42"/>
      <c r="M24" s="42"/>
      <c r="N24" s="42"/>
    </row>
    <row r="25" spans="1:14" x14ac:dyDescent="0.25">
      <c r="A25" s="11" t="s">
        <v>17</v>
      </c>
      <c r="B25" s="17">
        <v>358721</v>
      </c>
      <c r="C25" s="18">
        <v>308125</v>
      </c>
      <c r="D25" s="18">
        <v>448962</v>
      </c>
      <c r="E25" s="18">
        <v>537705</v>
      </c>
      <c r="F25" s="18">
        <v>255262</v>
      </c>
      <c r="G25" s="18">
        <v>81875</v>
      </c>
      <c r="H25" s="19">
        <f t="shared" si="2"/>
        <v>1990650</v>
      </c>
      <c r="I25" s="42"/>
      <c r="J25" s="42"/>
      <c r="K25" s="42"/>
      <c r="L25" s="42"/>
      <c r="M25" s="42"/>
      <c r="N25" s="42"/>
    </row>
    <row r="26" spans="1:14" x14ac:dyDescent="0.25">
      <c r="A26" s="11" t="s">
        <v>18</v>
      </c>
      <c r="B26" s="17">
        <v>74082</v>
      </c>
      <c r="C26" s="18">
        <v>73339</v>
      </c>
      <c r="D26" s="18">
        <v>120359</v>
      </c>
      <c r="E26" s="18">
        <v>191676</v>
      </c>
      <c r="F26" s="18">
        <v>138273</v>
      </c>
      <c r="G26" s="18">
        <v>83105</v>
      </c>
      <c r="H26" s="19">
        <f t="shared" si="2"/>
        <v>680834</v>
      </c>
      <c r="I26" s="42"/>
      <c r="J26" s="42"/>
      <c r="K26" s="42"/>
      <c r="L26" s="42"/>
      <c r="M26" s="42"/>
      <c r="N26" s="42"/>
    </row>
    <row r="27" spans="1:14" x14ac:dyDescent="0.25">
      <c r="A27" s="13" t="s">
        <v>19</v>
      </c>
      <c r="B27" s="17">
        <v>93884</v>
      </c>
      <c r="C27" s="18">
        <v>74936</v>
      </c>
      <c r="D27" s="18">
        <v>107262</v>
      </c>
      <c r="E27" s="18">
        <v>131813</v>
      </c>
      <c r="F27" s="18">
        <v>96983</v>
      </c>
      <c r="G27" s="18">
        <v>263422</v>
      </c>
      <c r="H27" s="19">
        <f t="shared" si="2"/>
        <v>768300</v>
      </c>
      <c r="I27" s="42"/>
      <c r="J27" s="42"/>
      <c r="K27" s="42"/>
      <c r="L27" s="42"/>
      <c r="M27" s="42"/>
      <c r="N27" s="42"/>
    </row>
    <row r="28" spans="1:14" x14ac:dyDescent="0.25">
      <c r="A28" s="10" t="s">
        <v>7</v>
      </c>
      <c r="B28" s="20">
        <f>SUM(B20:B27)</f>
        <v>1782693</v>
      </c>
      <c r="C28" s="21">
        <f t="shared" ref="C28" si="3">SUM(C20:C27)</f>
        <v>1889054</v>
      </c>
      <c r="D28" s="21">
        <f t="shared" ref="D28" si="4">SUM(D20:D27)</f>
        <v>3228132</v>
      </c>
      <c r="E28" s="21">
        <f t="shared" ref="E28" si="5">SUM(E20:E27)</f>
        <v>4505775</v>
      </c>
      <c r="F28" s="21">
        <f t="shared" ref="F28" si="6">SUM(F20:F27)</f>
        <v>2189022</v>
      </c>
      <c r="G28" s="22">
        <f t="shared" ref="G28" si="7">SUM(G20:G27)</f>
        <v>1144215</v>
      </c>
      <c r="H28" s="25">
        <f t="shared" ref="H28" si="8">SUM(H20:H27)</f>
        <v>14738891</v>
      </c>
    </row>
    <row r="29" spans="1:14" x14ac:dyDescent="0.25">
      <c r="A29" s="32" t="s">
        <v>80</v>
      </c>
      <c r="B29" s="35"/>
      <c r="C29" s="35"/>
      <c r="D29" s="35"/>
      <c r="E29" s="35"/>
      <c r="F29" s="35"/>
      <c r="G29" s="35"/>
      <c r="H29" s="35"/>
    </row>
    <row r="30" spans="1:14" x14ac:dyDescent="0.25">
      <c r="A30" s="32" t="s">
        <v>84</v>
      </c>
      <c r="B30" s="35"/>
      <c r="C30" s="35"/>
      <c r="D30" s="35"/>
      <c r="E30" s="35"/>
      <c r="F30" s="35"/>
      <c r="G30" s="35"/>
      <c r="H30" s="35"/>
    </row>
    <row r="31" spans="1:14" x14ac:dyDescent="0.25">
      <c r="A31" s="32" t="str">
        <f>IF(1&lt;2,"Lecture : "&amp;ROUND(F20,0)&amp;" enfants de 18 à 24 ans vivent dans une famille non immigrée monoparentale composée d'un homme actif ayant un emploi.","")</f>
        <v>Lecture : 105520 enfants de 18 à 24 ans vivent dans une famille non immigrée monoparentale composée d'un homme actif ayant un emploi.</v>
      </c>
      <c r="B31" s="35"/>
      <c r="C31" s="35"/>
      <c r="D31" s="35"/>
      <c r="E31" s="35"/>
      <c r="F31" s="35"/>
      <c r="G31" s="35"/>
      <c r="H31" s="35"/>
    </row>
    <row r="32" spans="1:14" x14ac:dyDescent="0.25">
      <c r="A32" s="33" t="s">
        <v>83</v>
      </c>
      <c r="B32" s="35"/>
      <c r="C32" s="35"/>
      <c r="D32" s="35"/>
      <c r="E32" s="35"/>
      <c r="F32" s="35"/>
      <c r="G32" s="35"/>
      <c r="H32" s="35"/>
    </row>
    <row r="34" spans="1:8" x14ac:dyDescent="0.25">
      <c r="A34" s="3" t="s">
        <v>21</v>
      </c>
    </row>
    <row r="35" spans="1:8" x14ac:dyDescent="0.25">
      <c r="A35" s="4"/>
      <c r="B35" s="6" t="s">
        <v>49</v>
      </c>
      <c r="C35" s="7" t="s">
        <v>50</v>
      </c>
      <c r="D35" s="7" t="s">
        <v>51</v>
      </c>
      <c r="E35" s="7" t="s">
        <v>52</v>
      </c>
      <c r="F35" s="7" t="s">
        <v>53</v>
      </c>
      <c r="G35" s="8" t="s">
        <v>54</v>
      </c>
      <c r="H35" s="9" t="s">
        <v>7</v>
      </c>
    </row>
    <row r="36" spans="1:8" x14ac:dyDescent="0.25">
      <c r="A36" s="12" t="s">
        <v>8</v>
      </c>
      <c r="B36" s="14">
        <f t="shared" ref="B36:H44" si="9">B4+B20</f>
        <v>15534</v>
      </c>
      <c r="C36" s="15">
        <f t="shared" si="9"/>
        <v>37274</v>
      </c>
      <c r="D36" s="15">
        <f t="shared" si="9"/>
        <v>95745</v>
      </c>
      <c r="E36" s="15">
        <f t="shared" si="9"/>
        <v>188437</v>
      </c>
      <c r="F36" s="15">
        <f t="shared" si="9"/>
        <v>117182</v>
      </c>
      <c r="G36" s="15">
        <f t="shared" si="9"/>
        <v>30953</v>
      </c>
      <c r="H36" s="16">
        <f t="shared" si="9"/>
        <v>485125</v>
      </c>
    </row>
    <row r="37" spans="1:8" x14ac:dyDescent="0.25">
      <c r="A37" s="11" t="s">
        <v>9</v>
      </c>
      <c r="B37" s="17">
        <f t="shared" si="9"/>
        <v>7173</v>
      </c>
      <c r="C37" s="18">
        <f t="shared" si="9"/>
        <v>9978</v>
      </c>
      <c r="D37" s="18">
        <f t="shared" si="9"/>
        <v>21430</v>
      </c>
      <c r="E37" s="18">
        <f t="shared" si="9"/>
        <v>42103</v>
      </c>
      <c r="F37" s="18">
        <f t="shared" si="9"/>
        <v>38825</v>
      </c>
      <c r="G37" s="18">
        <f t="shared" si="9"/>
        <v>75438</v>
      </c>
      <c r="H37" s="19">
        <f t="shared" si="9"/>
        <v>194947</v>
      </c>
    </row>
    <row r="38" spans="1:8" x14ac:dyDescent="0.25">
      <c r="A38" s="11" t="s">
        <v>10</v>
      </c>
      <c r="B38" s="17">
        <f t="shared" si="9"/>
        <v>95194</v>
      </c>
      <c r="C38" s="18">
        <f t="shared" si="9"/>
        <v>178737</v>
      </c>
      <c r="D38" s="18">
        <f t="shared" si="9"/>
        <v>416187</v>
      </c>
      <c r="E38" s="18">
        <f t="shared" si="9"/>
        <v>751585</v>
      </c>
      <c r="F38" s="18">
        <f t="shared" si="9"/>
        <v>435907</v>
      </c>
      <c r="G38" s="18">
        <f t="shared" si="9"/>
        <v>136596</v>
      </c>
      <c r="H38" s="19">
        <f t="shared" si="9"/>
        <v>2014206</v>
      </c>
    </row>
    <row r="39" spans="1:8" x14ac:dyDescent="0.25">
      <c r="A39" s="11" t="s">
        <v>11</v>
      </c>
      <c r="B39" s="17">
        <f t="shared" si="9"/>
        <v>131502</v>
      </c>
      <c r="C39" s="18">
        <f t="shared" si="9"/>
        <v>140112</v>
      </c>
      <c r="D39" s="18">
        <f t="shared" si="9"/>
        <v>231130</v>
      </c>
      <c r="E39" s="18">
        <f t="shared" si="9"/>
        <v>315679</v>
      </c>
      <c r="F39" s="18">
        <f t="shared" si="9"/>
        <v>187701</v>
      </c>
      <c r="G39" s="18">
        <f t="shared" si="9"/>
        <v>398222</v>
      </c>
      <c r="H39" s="19">
        <f t="shared" si="9"/>
        <v>1404346</v>
      </c>
    </row>
    <row r="40" spans="1:8" x14ac:dyDescent="0.25">
      <c r="A40" s="11" t="s">
        <v>16</v>
      </c>
      <c r="B40" s="17">
        <f t="shared" si="9"/>
        <v>1161445</v>
      </c>
      <c r="C40" s="18">
        <f t="shared" si="9"/>
        <v>1253518</v>
      </c>
      <c r="D40" s="18">
        <f t="shared" si="9"/>
        <v>2125101</v>
      </c>
      <c r="E40" s="18">
        <f t="shared" si="9"/>
        <v>2817701</v>
      </c>
      <c r="F40" s="18">
        <f t="shared" si="9"/>
        <v>1207285</v>
      </c>
      <c r="G40" s="18">
        <f t="shared" si="9"/>
        <v>223762</v>
      </c>
      <c r="H40" s="19">
        <f t="shared" si="9"/>
        <v>8788812</v>
      </c>
    </row>
    <row r="41" spans="1:8" x14ac:dyDescent="0.25">
      <c r="A41" s="11" t="s">
        <v>17</v>
      </c>
      <c r="B41" s="17">
        <f t="shared" si="9"/>
        <v>508116</v>
      </c>
      <c r="C41" s="18">
        <f t="shared" si="9"/>
        <v>444813</v>
      </c>
      <c r="D41" s="18">
        <f t="shared" si="9"/>
        <v>643968</v>
      </c>
      <c r="E41" s="18">
        <f t="shared" si="9"/>
        <v>723983</v>
      </c>
      <c r="F41" s="18">
        <f t="shared" si="9"/>
        <v>344889</v>
      </c>
      <c r="G41" s="18">
        <f t="shared" si="9"/>
        <v>108287</v>
      </c>
      <c r="H41" s="19">
        <f t="shared" si="9"/>
        <v>2774056</v>
      </c>
    </row>
    <row r="42" spans="1:8" x14ac:dyDescent="0.25">
      <c r="A42" s="11" t="s">
        <v>18</v>
      </c>
      <c r="B42" s="17">
        <f t="shared" si="9"/>
        <v>98730</v>
      </c>
      <c r="C42" s="18">
        <f t="shared" si="9"/>
        <v>99686</v>
      </c>
      <c r="D42" s="18">
        <f t="shared" si="9"/>
        <v>166698</v>
      </c>
      <c r="E42" s="18">
        <f t="shared" si="9"/>
        <v>258407</v>
      </c>
      <c r="F42" s="18">
        <f t="shared" si="9"/>
        <v>191176</v>
      </c>
      <c r="G42" s="18">
        <f t="shared" si="9"/>
        <v>112405</v>
      </c>
      <c r="H42" s="19">
        <f t="shared" si="9"/>
        <v>927102</v>
      </c>
    </row>
    <row r="43" spans="1:8" x14ac:dyDescent="0.25">
      <c r="A43" s="13" t="s">
        <v>19</v>
      </c>
      <c r="B43" s="17">
        <f t="shared" si="9"/>
        <v>159960</v>
      </c>
      <c r="C43" s="18">
        <f t="shared" si="9"/>
        <v>133175</v>
      </c>
      <c r="D43" s="18">
        <f t="shared" si="9"/>
        <v>193032</v>
      </c>
      <c r="E43" s="18">
        <f t="shared" si="9"/>
        <v>235191</v>
      </c>
      <c r="F43" s="18">
        <f t="shared" si="9"/>
        <v>186486</v>
      </c>
      <c r="G43" s="18">
        <f t="shared" si="9"/>
        <v>362379</v>
      </c>
      <c r="H43" s="19">
        <f t="shared" si="9"/>
        <v>1270223</v>
      </c>
    </row>
    <row r="44" spans="1:8" x14ac:dyDescent="0.25">
      <c r="A44" s="10" t="s">
        <v>7</v>
      </c>
      <c r="B44" s="20">
        <f t="shared" si="9"/>
        <v>2177654</v>
      </c>
      <c r="C44" s="21">
        <f t="shared" si="9"/>
        <v>2297293</v>
      </c>
      <c r="D44" s="21">
        <f t="shared" si="9"/>
        <v>3893291</v>
      </c>
      <c r="E44" s="21">
        <f t="shared" si="9"/>
        <v>5333086</v>
      </c>
      <c r="F44" s="21">
        <f t="shared" si="9"/>
        <v>2709451</v>
      </c>
      <c r="G44" s="22">
        <f t="shared" si="9"/>
        <v>1448042</v>
      </c>
      <c r="H44" s="25">
        <f t="shared" si="9"/>
        <v>17858817</v>
      </c>
    </row>
    <row r="45" spans="1:8" x14ac:dyDescent="0.25">
      <c r="A45" s="32" t="s">
        <v>84</v>
      </c>
    </row>
    <row r="46" spans="1:8" x14ac:dyDescent="0.25">
      <c r="A46" s="33" t="s">
        <v>83</v>
      </c>
    </row>
  </sheetData>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A18" sqref="A18"/>
    </sheetView>
  </sheetViews>
  <sheetFormatPr baseColWidth="10" defaultRowHeight="15" x14ac:dyDescent="0.25"/>
  <cols>
    <col min="1" max="1" width="61.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55</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12" t="s">
        <v>23</v>
      </c>
      <c r="B4" s="14">
        <v>269166</v>
      </c>
      <c r="C4" s="15">
        <v>280511</v>
      </c>
      <c r="D4" s="15">
        <v>452809</v>
      </c>
      <c r="E4" s="15">
        <v>552106</v>
      </c>
      <c r="F4" s="15">
        <v>345974</v>
      </c>
      <c r="G4" s="15">
        <v>179642</v>
      </c>
      <c r="H4" s="16">
        <f>SUM(B4:G4)</f>
        <v>2080208</v>
      </c>
    </row>
    <row r="5" spans="1:8" x14ac:dyDescent="0.25">
      <c r="A5" s="11" t="s">
        <v>24</v>
      </c>
      <c r="B5" s="17">
        <v>77846</v>
      </c>
      <c r="C5" s="18">
        <v>65954</v>
      </c>
      <c r="D5" s="18">
        <v>90285</v>
      </c>
      <c r="E5" s="18">
        <v>88197</v>
      </c>
      <c r="F5" s="18">
        <v>37940</v>
      </c>
      <c r="G5" s="18">
        <v>11363</v>
      </c>
      <c r="H5" s="19">
        <f t="shared" ref="H5" si="0">SUM(B5:G5)</f>
        <v>371585</v>
      </c>
    </row>
    <row r="6" spans="1:8" x14ac:dyDescent="0.25">
      <c r="A6" s="5" t="s">
        <v>7</v>
      </c>
      <c r="B6" s="20">
        <f>SUM(B4:B5)</f>
        <v>347012</v>
      </c>
      <c r="C6" s="21">
        <f t="shared" ref="C6:H6" si="1">SUM(C4:C5)</f>
        <v>346465</v>
      </c>
      <c r="D6" s="21">
        <f t="shared" si="1"/>
        <v>543094</v>
      </c>
      <c r="E6" s="21">
        <f t="shared" si="1"/>
        <v>640303</v>
      </c>
      <c r="F6" s="21">
        <f t="shared" si="1"/>
        <v>383914</v>
      </c>
      <c r="G6" s="22">
        <f t="shared" si="1"/>
        <v>191005</v>
      </c>
      <c r="H6" s="25">
        <f t="shared" si="1"/>
        <v>2451793</v>
      </c>
    </row>
    <row r="7" spans="1:8" x14ac:dyDescent="0.25">
      <c r="A7" s="32" t="s">
        <v>81</v>
      </c>
      <c r="B7" s="35"/>
      <c r="C7" s="35"/>
      <c r="D7" s="35"/>
      <c r="E7" s="35"/>
      <c r="F7" s="35"/>
      <c r="G7" s="35"/>
      <c r="H7" s="35"/>
    </row>
    <row r="8" spans="1:8" x14ac:dyDescent="0.25">
      <c r="A8" s="32" t="s">
        <v>84</v>
      </c>
      <c r="B8" s="35"/>
      <c r="C8" s="35"/>
      <c r="D8" s="35"/>
      <c r="E8" s="35"/>
      <c r="F8" s="35"/>
      <c r="G8" s="35"/>
      <c r="H8" s="35"/>
    </row>
    <row r="9" spans="1:8" x14ac:dyDescent="0.25">
      <c r="A9" s="32" t="str">
        <f>IF(1&lt;2,"Lecture : "&amp;ROUND(F4,0)&amp;" enfants de 18 à 24 ans vivent dans un couple immigré composé de deux personnes mariées.","")</f>
        <v>Lecture : 345974 enfants de 18 à 24 ans vivent dans un couple immigré composé de deux personnes mariées.</v>
      </c>
      <c r="B9" s="35"/>
      <c r="C9" s="35"/>
      <c r="D9" s="35"/>
      <c r="E9" s="35"/>
      <c r="F9" s="35"/>
      <c r="G9" s="35"/>
      <c r="H9" s="35"/>
    </row>
    <row r="10" spans="1:8" x14ac:dyDescent="0.25">
      <c r="A10" s="33" t="s">
        <v>83</v>
      </c>
      <c r="B10" s="35"/>
      <c r="C10" s="35"/>
      <c r="D10" s="35"/>
      <c r="E10" s="35"/>
      <c r="F10" s="35"/>
      <c r="G10" s="35"/>
      <c r="H10" s="35"/>
    </row>
    <row r="12" spans="1:8" x14ac:dyDescent="0.25">
      <c r="A12" s="3" t="s">
        <v>20</v>
      </c>
    </row>
    <row r="13" spans="1:8" x14ac:dyDescent="0.25">
      <c r="A13" s="4"/>
      <c r="B13" s="6" t="s">
        <v>49</v>
      </c>
      <c r="C13" s="7" t="s">
        <v>50</v>
      </c>
      <c r="D13" s="7" t="s">
        <v>51</v>
      </c>
      <c r="E13" s="7" t="s">
        <v>52</v>
      </c>
      <c r="F13" s="7" t="s">
        <v>53</v>
      </c>
      <c r="G13" s="8" t="s">
        <v>54</v>
      </c>
      <c r="H13" s="9" t="s">
        <v>7</v>
      </c>
    </row>
    <row r="14" spans="1:8" x14ac:dyDescent="0.25">
      <c r="A14" s="12" t="s">
        <v>23</v>
      </c>
      <c r="B14" s="14">
        <v>732924</v>
      </c>
      <c r="C14" s="15">
        <v>906282</v>
      </c>
      <c r="D14" s="15">
        <v>1732960</v>
      </c>
      <c r="E14" s="15">
        <v>2574407</v>
      </c>
      <c r="F14" s="15">
        <v>1280998</v>
      </c>
      <c r="G14" s="15">
        <v>563868</v>
      </c>
      <c r="H14" s="16">
        <f>SUM(B14:G14)</f>
        <v>7791439</v>
      </c>
    </row>
    <row r="15" spans="1:8" x14ac:dyDescent="0.25">
      <c r="A15" s="11" t="s">
        <v>24</v>
      </c>
      <c r="B15" s="17">
        <v>848314</v>
      </c>
      <c r="C15" s="18">
        <v>678446</v>
      </c>
      <c r="D15" s="18">
        <v>852745</v>
      </c>
      <c r="E15" s="18">
        <v>820572</v>
      </c>
      <c r="F15" s="18">
        <v>264924</v>
      </c>
      <c r="G15" s="18">
        <v>51960</v>
      </c>
      <c r="H15" s="19">
        <f t="shared" ref="H15" si="2">SUM(B15:G15)</f>
        <v>3516961</v>
      </c>
    </row>
    <row r="16" spans="1:8" x14ac:dyDescent="0.25">
      <c r="A16" s="5" t="s">
        <v>7</v>
      </c>
      <c r="B16" s="20">
        <f>SUM(B14:B15)</f>
        <v>1581238</v>
      </c>
      <c r="C16" s="21">
        <f t="shared" ref="C16" si="3">SUM(C14:C15)</f>
        <v>1584728</v>
      </c>
      <c r="D16" s="21">
        <f t="shared" ref="D16" si="4">SUM(D14:D15)</f>
        <v>2585705</v>
      </c>
      <c r="E16" s="21">
        <f t="shared" ref="E16" si="5">SUM(E14:E15)</f>
        <v>3394979</v>
      </c>
      <c r="F16" s="21">
        <f t="shared" ref="F16" si="6">SUM(F14:F15)</f>
        <v>1545922</v>
      </c>
      <c r="G16" s="22">
        <f t="shared" ref="G16" si="7">SUM(G14:G15)</f>
        <v>615828</v>
      </c>
      <c r="H16" s="25">
        <f t="shared" ref="H16" si="8">SUM(H14:H15)</f>
        <v>11308400</v>
      </c>
    </row>
    <row r="17" spans="1:8" x14ac:dyDescent="0.25">
      <c r="A17" s="32" t="s">
        <v>82</v>
      </c>
      <c r="B17" s="35"/>
      <c r="C17" s="35"/>
      <c r="D17" s="35"/>
      <c r="E17" s="35"/>
      <c r="F17" s="35"/>
      <c r="G17" s="35"/>
      <c r="H17" s="35"/>
    </row>
    <row r="18" spans="1:8" x14ac:dyDescent="0.25">
      <c r="A18" s="32" t="s">
        <v>84</v>
      </c>
      <c r="B18" s="35"/>
      <c r="C18" s="35"/>
      <c r="D18" s="35"/>
      <c r="E18" s="35"/>
      <c r="F18" s="35"/>
      <c r="G18" s="35"/>
      <c r="H18" s="35"/>
    </row>
    <row r="19" spans="1:8" x14ac:dyDescent="0.25">
      <c r="A19" s="32" t="str">
        <f>IF(1&lt;2,"Lecture : "&amp;ROUND(F14,0)&amp;" enfants de 18 à 24 ans vivent dans un couple non immigré composé de deux personnes mariées.","")</f>
        <v>Lecture : 1280998 enfants de 18 à 24 ans vivent dans un couple non immigré composé de deux personnes mariées.</v>
      </c>
      <c r="B19" s="35"/>
      <c r="C19" s="35"/>
      <c r="D19" s="35"/>
      <c r="E19" s="35"/>
      <c r="F19" s="35"/>
      <c r="G19" s="35"/>
      <c r="H19" s="35"/>
    </row>
    <row r="20" spans="1:8" x14ac:dyDescent="0.25">
      <c r="A20" s="33" t="s">
        <v>83</v>
      </c>
    </row>
    <row r="21" spans="1:8" x14ac:dyDescent="0.25">
      <c r="A21" s="33"/>
    </row>
    <row r="22" spans="1:8" x14ac:dyDescent="0.25">
      <c r="A22" s="3" t="s">
        <v>21</v>
      </c>
    </row>
    <row r="23" spans="1:8" x14ac:dyDescent="0.25">
      <c r="A23" s="4"/>
      <c r="B23" s="6" t="s">
        <v>49</v>
      </c>
      <c r="C23" s="7" t="s">
        <v>50</v>
      </c>
      <c r="D23" s="7" t="s">
        <v>51</v>
      </c>
      <c r="E23" s="7" t="s">
        <v>52</v>
      </c>
      <c r="F23" s="7" t="s">
        <v>53</v>
      </c>
      <c r="G23" s="8" t="s">
        <v>54</v>
      </c>
      <c r="H23" s="9" t="s">
        <v>7</v>
      </c>
    </row>
    <row r="24" spans="1:8" x14ac:dyDescent="0.25">
      <c r="A24" s="12" t="s">
        <v>23</v>
      </c>
      <c r="B24" s="14">
        <f t="shared" ref="B24:H26" si="9">B4+B14</f>
        <v>1002090</v>
      </c>
      <c r="C24" s="15">
        <f t="shared" si="9"/>
        <v>1186793</v>
      </c>
      <c r="D24" s="15">
        <f t="shared" si="9"/>
        <v>2185769</v>
      </c>
      <c r="E24" s="15">
        <f t="shared" si="9"/>
        <v>3126513</v>
      </c>
      <c r="F24" s="15">
        <f t="shared" si="9"/>
        <v>1626972</v>
      </c>
      <c r="G24" s="15">
        <f t="shared" si="9"/>
        <v>743510</v>
      </c>
      <c r="H24" s="16">
        <f t="shared" si="9"/>
        <v>9871647</v>
      </c>
    </row>
    <row r="25" spans="1:8" x14ac:dyDescent="0.25">
      <c r="A25" s="11" t="s">
        <v>24</v>
      </c>
      <c r="B25" s="17">
        <f t="shared" si="9"/>
        <v>926160</v>
      </c>
      <c r="C25" s="18">
        <f t="shared" si="9"/>
        <v>744400</v>
      </c>
      <c r="D25" s="18">
        <f t="shared" si="9"/>
        <v>943030</v>
      </c>
      <c r="E25" s="18">
        <f t="shared" si="9"/>
        <v>908769</v>
      </c>
      <c r="F25" s="18">
        <f t="shared" si="9"/>
        <v>302864</v>
      </c>
      <c r="G25" s="18">
        <f t="shared" si="9"/>
        <v>63323</v>
      </c>
      <c r="H25" s="19">
        <f t="shared" si="9"/>
        <v>3888546</v>
      </c>
    </row>
    <row r="26" spans="1:8" x14ac:dyDescent="0.25">
      <c r="A26" s="5" t="s">
        <v>7</v>
      </c>
      <c r="B26" s="20">
        <f t="shared" si="9"/>
        <v>1928250</v>
      </c>
      <c r="C26" s="21">
        <f t="shared" si="9"/>
        <v>1931193</v>
      </c>
      <c r="D26" s="21">
        <f t="shared" si="9"/>
        <v>3128799</v>
      </c>
      <c r="E26" s="21">
        <f t="shared" si="9"/>
        <v>4035282</v>
      </c>
      <c r="F26" s="21">
        <f t="shared" si="9"/>
        <v>1929836</v>
      </c>
      <c r="G26" s="22">
        <f t="shared" si="9"/>
        <v>806833</v>
      </c>
      <c r="H26" s="25">
        <f t="shared" si="9"/>
        <v>13760193</v>
      </c>
    </row>
    <row r="27" spans="1:8" x14ac:dyDescent="0.25">
      <c r="A27" s="32" t="s">
        <v>84</v>
      </c>
    </row>
    <row r="28" spans="1:8" x14ac:dyDescent="0.25">
      <c r="A28" s="33" t="s">
        <v>83</v>
      </c>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Fam0</vt:lpstr>
      <vt:lpstr>Fam1</vt:lpstr>
      <vt:lpstr>Fam2</vt:lpstr>
      <vt:lpstr>Fam3</vt:lpstr>
      <vt:lpstr>Fam4</vt:lpstr>
      <vt:lpstr>Fam5</vt:lpstr>
      <vt:lpstr>Fam6</vt:lpstr>
      <vt:lpstr>Fam7</vt:lpstr>
      <vt:lpstr>Fam8</vt:lpstr>
      <vt:lpstr>Fam9</vt:lpstr>
      <vt:lpstr>Fam0!Zone_d_impression</vt:lpstr>
      <vt:lpstr>'Fam1'!Zone_d_impression</vt:lpstr>
      <vt:lpstr>'Fam2'!Zone_d_impression</vt:lpstr>
      <vt:lpstr>'Fam3'!Zone_d_impression</vt:lpstr>
      <vt:lpstr>'Fam4'!Zone_d_impression</vt:lpstr>
      <vt:lpstr>'Fam5'!Zone_d_impression</vt:lpstr>
      <vt:lpstr>'Fam6'!Zone_d_impression</vt:lpstr>
      <vt:lpstr>'Fam7'!Zone_d_impression</vt:lpstr>
      <vt:lpstr>'Fam8'!Zone_d_impression</vt:lpstr>
      <vt:lpstr>'Fam9'!Zone_d_impression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2016-11-23T08:53:53Z</cp:lastPrinted>
  <dcterms:created xsi:type="dcterms:W3CDTF">2016-11-15T10:43:28Z</dcterms:created>
  <dcterms:modified xsi:type="dcterms:W3CDTF">2018-12-20T11:00:07Z</dcterms:modified>
</cp:coreProperties>
</file>