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BBS\5 - FONDS EUROPEENS\BGMFE\Suivi et pilotage\Performance 2021-2027\Indicateurs\Annexes III.A et III.B\"/>
    </mc:Choice>
  </mc:AlternateContent>
  <bookViews>
    <workbookView xWindow="0" yWindow="0" windowWidth="20490" windowHeight="7095"/>
  </bookViews>
  <sheets>
    <sheet name="Indicateurs" sheetId="1" r:id="rId1"/>
    <sheet name="Cohérence VF" sheetId="4" r:id="rId2"/>
  </sheets>
  <definedNames>
    <definedName name="_xlnm._FilterDatabase" localSheetId="1" hidden="1">'Cohérence VF'!$A$21:$M$591</definedName>
    <definedName name="_xlnm._FilterDatabase" localSheetId="0" hidden="1">Indicateurs!$A$21:$W$21</definedName>
    <definedName name="_Hlk69808139" localSheetId="0">Indicateurs!$G$464</definedName>
    <definedName name="_xlnm.Print_Titles" localSheetId="0">Indicateurs!$F:$H,Indicateurs!$20:$21</definedName>
    <definedName name="Z_31322B52_800E_483E_AC76_F69F10458CE9_.wvu.FilterData" localSheetId="0" hidden="1">Indicateurs!$A$21:$H$591</definedName>
    <definedName name="_xlnm.Print_Area" localSheetId="0">Indicateurs!$A$1:$W$591</definedName>
  </definedNames>
  <calcPr calcId="152511"/>
  <customWorkbookViews>
    <customWorkbookView name="MIRI Mariame - Affichage personnalisé" guid="{31322B52-800E-483E-AC76-F69F10458CE9}" mergeInterval="0" personalView="1" maximized="1" xWindow="-1288" yWindow="115" windowWidth="1296" windowHeight="1000" activeSheetId="1"/>
  </customWorkbookViews>
</workbook>
</file>

<file path=xl/calcChain.xml><?xml version="1.0" encoding="utf-8"?>
<calcChain xmlns="http://schemas.openxmlformats.org/spreadsheetml/2006/main">
  <c r="U526" i="1" l="1"/>
  <c r="R524" i="1"/>
  <c r="U518" i="1"/>
  <c r="U519" i="1"/>
  <c r="U520" i="1"/>
  <c r="U521" i="1"/>
  <c r="U522" i="1"/>
  <c r="U523" i="1"/>
  <c r="U524" i="1"/>
  <c r="U525" i="1"/>
  <c r="R518" i="1"/>
  <c r="R519" i="1"/>
  <c r="R520" i="1"/>
  <c r="R521" i="1"/>
  <c r="R522" i="1"/>
  <c r="R523" i="1"/>
  <c r="R525" i="1"/>
  <c r="R526" i="1"/>
  <c r="O518" i="1"/>
  <c r="O519" i="1"/>
  <c r="O520" i="1"/>
  <c r="O521" i="1"/>
  <c r="O522" i="1"/>
  <c r="O523" i="1"/>
  <c r="O524" i="1"/>
  <c r="O525" i="1"/>
  <c r="O526" i="1"/>
  <c r="L518" i="1"/>
  <c r="L519" i="1"/>
  <c r="L520" i="1"/>
  <c r="L521" i="1"/>
  <c r="L522" i="1"/>
  <c r="L523" i="1"/>
  <c r="L524" i="1"/>
  <c r="L525" i="1"/>
  <c r="L526" i="1"/>
  <c r="L513" i="1"/>
  <c r="L505" i="1"/>
  <c r="L506" i="1"/>
  <c r="L507" i="1"/>
  <c r="L508" i="1"/>
  <c r="L509" i="1"/>
  <c r="L510" i="1"/>
  <c r="L511" i="1"/>
  <c r="L512" i="1"/>
  <c r="R505" i="1"/>
  <c r="R506" i="1"/>
  <c r="R507" i="1"/>
  <c r="R508" i="1"/>
  <c r="R509" i="1"/>
  <c r="R510" i="1"/>
  <c r="R511" i="1"/>
  <c r="R512" i="1"/>
  <c r="R513" i="1"/>
  <c r="O505" i="1"/>
  <c r="O506" i="1"/>
  <c r="O507" i="1"/>
  <c r="O508" i="1"/>
  <c r="O509" i="1"/>
  <c r="O510" i="1"/>
  <c r="O511" i="1"/>
  <c r="O512" i="1"/>
  <c r="O513" i="1"/>
  <c r="L504" i="1"/>
  <c r="U513" i="1"/>
  <c r="U505" i="1"/>
  <c r="U506" i="1"/>
  <c r="U507" i="1"/>
  <c r="U508" i="1"/>
  <c r="U509" i="1"/>
  <c r="U510" i="1"/>
  <c r="U511" i="1"/>
  <c r="U512" i="1"/>
  <c r="L494" i="1"/>
  <c r="L495" i="1"/>
  <c r="L496" i="1"/>
  <c r="L497" i="1"/>
  <c r="O494" i="1"/>
  <c r="O495" i="1"/>
  <c r="O496" i="1"/>
  <c r="R494" i="1"/>
  <c r="R495" i="1"/>
  <c r="R496" i="1"/>
  <c r="R497" i="1"/>
  <c r="U494" i="1"/>
  <c r="U495" i="1"/>
  <c r="U496" i="1"/>
  <c r="U497" i="1"/>
  <c r="L480" i="1"/>
  <c r="L481" i="1"/>
  <c r="L482" i="1"/>
  <c r="L483" i="1"/>
  <c r="O480" i="1"/>
  <c r="O481" i="1"/>
  <c r="O482" i="1"/>
  <c r="O483" i="1"/>
  <c r="R480" i="1"/>
  <c r="R481" i="1"/>
  <c r="R482" i="1"/>
  <c r="R483" i="1"/>
  <c r="U480" i="1"/>
  <c r="U481" i="1"/>
  <c r="U482" i="1"/>
  <c r="U483" i="1"/>
  <c r="L465" i="1"/>
  <c r="L466" i="1"/>
  <c r="L467" i="1"/>
  <c r="L468" i="1"/>
  <c r="O468" i="1"/>
  <c r="O465" i="1"/>
  <c r="O466" i="1"/>
  <c r="O467" i="1"/>
  <c r="R465" i="1"/>
  <c r="R466" i="1"/>
  <c r="R467" i="1"/>
  <c r="R468" i="1"/>
  <c r="U465" i="1"/>
  <c r="U466" i="1"/>
  <c r="U467" i="1"/>
  <c r="U468" i="1"/>
  <c r="L453" i="1"/>
  <c r="L454" i="1"/>
  <c r="O453" i="1"/>
  <c r="O454" i="1"/>
  <c r="R453" i="1"/>
  <c r="R454" i="1"/>
  <c r="U453" i="1"/>
  <c r="U454" i="1"/>
  <c r="O443" i="1"/>
  <c r="O441" i="1"/>
  <c r="O442" i="1"/>
  <c r="U441" i="1"/>
  <c r="U442" i="1"/>
  <c r="R441" i="1"/>
  <c r="R442" i="1"/>
  <c r="L441" i="1"/>
  <c r="L442" i="1"/>
  <c r="U422" i="1"/>
  <c r="U423" i="1"/>
  <c r="U424" i="1"/>
  <c r="U425" i="1"/>
  <c r="U426" i="1"/>
  <c r="U427" i="1"/>
  <c r="U428" i="1"/>
  <c r="U429" i="1"/>
  <c r="U430" i="1"/>
  <c r="R422" i="1"/>
  <c r="R423" i="1"/>
  <c r="R424" i="1"/>
  <c r="R425" i="1"/>
  <c r="R426" i="1"/>
  <c r="R427" i="1"/>
  <c r="R428" i="1"/>
  <c r="R429" i="1"/>
  <c r="R430" i="1"/>
  <c r="O425" i="1"/>
  <c r="O426" i="1"/>
  <c r="O427" i="1"/>
  <c r="L422" i="1"/>
  <c r="L423" i="1"/>
  <c r="L424" i="1"/>
  <c r="L425" i="1"/>
  <c r="L426" i="1"/>
  <c r="L427" i="1"/>
  <c r="L428" i="1"/>
  <c r="L429" i="1"/>
  <c r="L416" i="1"/>
  <c r="L417" i="1"/>
  <c r="L418" i="1"/>
  <c r="L419" i="1"/>
  <c r="O416" i="1"/>
  <c r="O417" i="1"/>
  <c r="O418" i="1"/>
  <c r="O419" i="1"/>
  <c r="R416" i="1"/>
  <c r="R417" i="1"/>
  <c r="R418" i="1"/>
  <c r="R419" i="1"/>
  <c r="U416" i="1"/>
  <c r="U417" i="1"/>
  <c r="U418" i="1"/>
  <c r="U419" i="1"/>
  <c r="L402" i="1"/>
  <c r="L403" i="1"/>
  <c r="L404" i="1"/>
  <c r="L405" i="1"/>
  <c r="O402" i="1"/>
  <c r="O403" i="1"/>
  <c r="O404" i="1"/>
  <c r="R402" i="1"/>
  <c r="R403" i="1"/>
  <c r="R404" i="1"/>
  <c r="R405" i="1"/>
  <c r="U402" i="1"/>
  <c r="U403" i="1"/>
  <c r="U404" i="1"/>
  <c r="U405" i="1"/>
  <c r="O389" i="1"/>
  <c r="L389" i="1"/>
  <c r="O388" i="1"/>
  <c r="O390" i="1"/>
  <c r="O391" i="1"/>
  <c r="R388" i="1"/>
  <c r="R389" i="1"/>
  <c r="R390" i="1"/>
  <c r="U388" i="1"/>
  <c r="U389" i="1"/>
  <c r="U390" i="1"/>
  <c r="L388" i="1"/>
  <c r="L390" i="1"/>
  <c r="L391" i="1"/>
  <c r="L374" i="1"/>
  <c r="L375" i="1"/>
  <c r="L376" i="1"/>
  <c r="L377" i="1"/>
  <c r="R374" i="1"/>
  <c r="R375" i="1"/>
  <c r="R376" i="1"/>
  <c r="R377" i="1"/>
  <c r="O374" i="1"/>
  <c r="O375" i="1"/>
  <c r="O376" i="1"/>
  <c r="O377" i="1"/>
  <c r="U364" i="1"/>
  <c r="L360" i="1"/>
  <c r="L361" i="1"/>
  <c r="L362" i="1"/>
  <c r="L363" i="1"/>
  <c r="O360" i="1"/>
  <c r="O361" i="1"/>
  <c r="O362" i="1"/>
  <c r="O363" i="1"/>
  <c r="R360" i="1"/>
  <c r="R361" i="1"/>
  <c r="R362" i="1"/>
  <c r="R363" i="1"/>
  <c r="U360" i="1"/>
  <c r="U361" i="1"/>
  <c r="U362" i="1"/>
  <c r="U363" i="1"/>
  <c r="U346" i="1"/>
  <c r="U347" i="1"/>
  <c r="U348" i="1"/>
  <c r="U349" i="1"/>
  <c r="R346" i="1"/>
  <c r="R347" i="1"/>
  <c r="R348" i="1"/>
  <c r="R349" i="1"/>
  <c r="O346" i="1"/>
  <c r="O347" i="1"/>
  <c r="O348" i="1"/>
  <c r="O349" i="1"/>
  <c r="L346" i="1"/>
  <c r="L347" i="1"/>
  <c r="L348" i="1"/>
  <c r="L349" i="1"/>
  <c r="R332" i="1"/>
  <c r="R333" i="1"/>
  <c r="R334" i="1"/>
  <c r="L332" i="1"/>
  <c r="L333" i="1"/>
  <c r="L334" i="1"/>
  <c r="L335" i="1"/>
  <c r="O332" i="1"/>
  <c r="O333" i="1"/>
  <c r="O334" i="1"/>
  <c r="O335" i="1"/>
  <c r="U332" i="1"/>
  <c r="U333" i="1"/>
  <c r="U334" i="1"/>
  <c r="U335" i="1"/>
  <c r="L318" i="1"/>
  <c r="L319" i="1"/>
  <c r="L320" i="1"/>
  <c r="L321" i="1"/>
  <c r="O318" i="1"/>
  <c r="O319" i="1"/>
  <c r="O320" i="1"/>
  <c r="O321" i="1"/>
  <c r="R318" i="1"/>
  <c r="R319" i="1"/>
  <c r="R320" i="1"/>
  <c r="R321" i="1"/>
  <c r="U318" i="1"/>
  <c r="U319" i="1"/>
  <c r="U320" i="1"/>
  <c r="U321" i="1"/>
  <c r="U304" i="1"/>
  <c r="U305" i="1"/>
  <c r="U306" i="1"/>
  <c r="U307" i="1"/>
  <c r="R304" i="1"/>
  <c r="R305" i="1"/>
  <c r="R306" i="1"/>
  <c r="R307" i="1"/>
  <c r="O304" i="1"/>
  <c r="O305" i="1"/>
  <c r="O306" i="1"/>
  <c r="L304" i="1"/>
  <c r="L305" i="1"/>
  <c r="L306" i="1"/>
  <c r="L307" i="1"/>
  <c r="U290" i="1"/>
  <c r="U291" i="1"/>
  <c r="U292" i="1"/>
  <c r="U293" i="1"/>
  <c r="L290" i="1"/>
  <c r="L291" i="1"/>
  <c r="L292" i="1"/>
  <c r="L293" i="1"/>
  <c r="R290" i="1"/>
  <c r="R291" i="1"/>
  <c r="R292" i="1"/>
  <c r="R293" i="1"/>
  <c r="O290" i="1"/>
  <c r="O291" i="1"/>
  <c r="O292" i="1"/>
  <c r="O293" i="1"/>
  <c r="L276" i="1"/>
  <c r="L277" i="1"/>
  <c r="L278" i="1"/>
  <c r="L279" i="1"/>
  <c r="O276" i="1"/>
  <c r="O277" i="1"/>
  <c r="O278" i="1"/>
  <c r="O279" i="1"/>
  <c r="R276" i="1"/>
  <c r="R277" i="1"/>
  <c r="R278" i="1"/>
  <c r="R279" i="1"/>
  <c r="U276" i="1"/>
  <c r="U277" i="1"/>
  <c r="U278" i="1"/>
  <c r="U279" i="1"/>
  <c r="R262" i="1"/>
  <c r="R263" i="1"/>
  <c r="R264" i="1"/>
  <c r="R265" i="1"/>
  <c r="U262" i="1"/>
  <c r="U263" i="1"/>
  <c r="U264" i="1"/>
  <c r="U265" i="1"/>
  <c r="O265" i="1"/>
  <c r="O262" i="1"/>
  <c r="O263" i="1"/>
  <c r="O264" i="1"/>
  <c r="L262" i="1"/>
  <c r="L263" i="1"/>
  <c r="L264" i="1"/>
  <c r="L265" i="1"/>
  <c r="O248" i="1"/>
  <c r="O249" i="1"/>
  <c r="O250" i="1"/>
  <c r="O251" i="1"/>
  <c r="L248" i="1"/>
  <c r="L249" i="1"/>
  <c r="L250" i="1"/>
  <c r="L251" i="1"/>
  <c r="U248" i="1"/>
  <c r="U249" i="1"/>
  <c r="U250" i="1"/>
  <c r="U251" i="1"/>
  <c r="O73" i="1"/>
  <c r="U67" i="1"/>
  <c r="U66" i="1"/>
  <c r="O66" i="1"/>
  <c r="O67" i="1"/>
  <c r="L66" i="1"/>
  <c r="L67" i="1"/>
  <c r="O44" i="1"/>
  <c r="L44" i="1"/>
  <c r="E32" i="4" l="1"/>
  <c r="I517" i="4" l="1"/>
  <c r="H517" i="4"/>
  <c r="G517" i="4"/>
  <c r="F517" i="4"/>
  <c r="E517" i="4"/>
  <c r="I430" i="4"/>
  <c r="I429" i="4"/>
  <c r="I428" i="4"/>
  <c r="I427" i="4"/>
  <c r="I426" i="4"/>
  <c r="I425" i="4"/>
  <c r="I424" i="4"/>
  <c r="I423" i="4"/>
  <c r="I422" i="4"/>
  <c r="H430" i="4"/>
  <c r="H429" i="4"/>
  <c r="H428" i="4"/>
  <c r="H427" i="4"/>
  <c r="H426" i="4"/>
  <c r="H425" i="4"/>
  <c r="H424" i="4"/>
  <c r="H423" i="4"/>
  <c r="H422" i="4"/>
  <c r="G430" i="4"/>
  <c r="G429" i="4"/>
  <c r="G428" i="4"/>
  <c r="G427" i="4"/>
  <c r="G426" i="4"/>
  <c r="G425" i="4"/>
  <c r="G424" i="4"/>
  <c r="G423" i="4"/>
  <c r="G422" i="4"/>
  <c r="F430" i="4"/>
  <c r="F429" i="4"/>
  <c r="F428" i="4"/>
  <c r="F427" i="4"/>
  <c r="F426" i="4"/>
  <c r="F425" i="4"/>
  <c r="F424" i="4"/>
  <c r="F423" i="4"/>
  <c r="F422" i="4"/>
  <c r="E430" i="4"/>
  <c r="E429" i="4"/>
  <c r="E428" i="4"/>
  <c r="E427" i="4"/>
  <c r="E426" i="4"/>
  <c r="E425" i="4"/>
  <c r="E424" i="4"/>
  <c r="E423" i="4"/>
  <c r="E422" i="4"/>
  <c r="I421" i="4"/>
  <c r="H421" i="4"/>
  <c r="G421" i="4"/>
  <c r="F421" i="4"/>
  <c r="E421" i="4"/>
  <c r="E211" i="4"/>
  <c r="I248" i="4"/>
  <c r="I249" i="4" s="1"/>
  <c r="I494" i="4"/>
  <c r="I495" i="4" s="1"/>
  <c r="H494" i="4"/>
  <c r="H495" i="4" s="1"/>
  <c r="G494" i="4"/>
  <c r="G495" i="4" s="1"/>
  <c r="F494" i="4"/>
  <c r="F495" i="4" s="1"/>
  <c r="E494" i="4"/>
  <c r="E495" i="4" s="1"/>
  <c r="I480" i="4"/>
  <c r="I481" i="4" s="1"/>
  <c r="H480" i="4"/>
  <c r="H481" i="4" s="1"/>
  <c r="G480" i="4"/>
  <c r="G481" i="4" s="1"/>
  <c r="F480" i="4"/>
  <c r="F481" i="4" s="1"/>
  <c r="E480" i="4"/>
  <c r="E481" i="4" s="1"/>
  <c r="I465" i="4"/>
  <c r="I466" i="4" s="1"/>
  <c r="H465" i="4"/>
  <c r="H466" i="4" s="1"/>
  <c r="G465" i="4"/>
  <c r="G466" i="4" s="1"/>
  <c r="F465" i="4"/>
  <c r="F466" i="4" s="1"/>
  <c r="E465" i="4"/>
  <c r="E466" i="4" s="1"/>
  <c r="I453" i="4"/>
  <c r="I454" i="4" s="1"/>
  <c r="H453" i="4"/>
  <c r="H454" i="4" s="1"/>
  <c r="G453" i="4"/>
  <c r="G454" i="4" s="1"/>
  <c r="F453" i="4"/>
  <c r="F454" i="4" s="1"/>
  <c r="E453" i="4"/>
  <c r="E454" i="4" s="1"/>
  <c r="I441" i="4"/>
  <c r="I442" i="4" s="1"/>
  <c r="H441" i="4"/>
  <c r="H442" i="4" s="1"/>
  <c r="G441" i="4"/>
  <c r="G442" i="4" s="1"/>
  <c r="F441" i="4"/>
  <c r="F442" i="4" s="1"/>
  <c r="E441" i="4"/>
  <c r="E442" i="4" s="1"/>
  <c r="I416" i="4"/>
  <c r="I417" i="4" s="1"/>
  <c r="H416" i="4"/>
  <c r="H417" i="4" s="1"/>
  <c r="G416" i="4"/>
  <c r="G417" i="4" s="1"/>
  <c r="F416" i="4"/>
  <c r="F417" i="4" s="1"/>
  <c r="E416" i="4"/>
  <c r="E417" i="4" s="1"/>
  <c r="I402" i="4"/>
  <c r="I403" i="4" s="1"/>
  <c r="H402" i="4"/>
  <c r="H403" i="4" s="1"/>
  <c r="G402" i="4"/>
  <c r="G403" i="4" s="1"/>
  <c r="F402" i="4"/>
  <c r="F403" i="4" s="1"/>
  <c r="E402" i="4"/>
  <c r="E403" i="4" s="1"/>
  <c r="I388" i="4"/>
  <c r="I389" i="4" s="1"/>
  <c r="H388" i="4"/>
  <c r="H389" i="4" s="1"/>
  <c r="G388" i="4"/>
  <c r="G389" i="4" s="1"/>
  <c r="F388" i="4"/>
  <c r="F389" i="4" s="1"/>
  <c r="E388" i="4"/>
  <c r="E389" i="4" s="1"/>
  <c r="I374" i="4"/>
  <c r="I375" i="4" s="1"/>
  <c r="H374" i="4"/>
  <c r="H375" i="4" s="1"/>
  <c r="G374" i="4"/>
  <c r="G375" i="4" s="1"/>
  <c r="F374" i="4"/>
  <c r="F375" i="4" s="1"/>
  <c r="E374" i="4"/>
  <c r="E375" i="4" s="1"/>
  <c r="I360" i="4"/>
  <c r="I361" i="4" s="1"/>
  <c r="H360" i="4"/>
  <c r="H361" i="4" s="1"/>
  <c r="G360" i="4"/>
  <c r="G361" i="4" s="1"/>
  <c r="F360" i="4"/>
  <c r="F361" i="4" s="1"/>
  <c r="E360" i="4"/>
  <c r="E361" i="4" s="1"/>
  <c r="I346" i="4"/>
  <c r="I347" i="4" s="1"/>
  <c r="H346" i="4"/>
  <c r="H347" i="4" s="1"/>
  <c r="G346" i="4"/>
  <c r="G347" i="4" s="1"/>
  <c r="F346" i="4"/>
  <c r="F347" i="4" s="1"/>
  <c r="E346" i="4"/>
  <c r="E347" i="4" s="1"/>
  <c r="I332" i="4"/>
  <c r="I333" i="4" s="1"/>
  <c r="H332" i="4"/>
  <c r="H333" i="4" s="1"/>
  <c r="G332" i="4"/>
  <c r="G333" i="4" s="1"/>
  <c r="F332" i="4"/>
  <c r="F333" i="4" s="1"/>
  <c r="E332" i="4"/>
  <c r="E333" i="4" s="1"/>
  <c r="I318" i="4"/>
  <c r="I319" i="4" s="1"/>
  <c r="H318" i="4"/>
  <c r="H319" i="4" s="1"/>
  <c r="G318" i="4"/>
  <c r="G319" i="4" s="1"/>
  <c r="F318" i="4"/>
  <c r="F319" i="4" s="1"/>
  <c r="E318" i="4"/>
  <c r="E319" i="4" s="1"/>
  <c r="I304" i="4"/>
  <c r="I305" i="4" s="1"/>
  <c r="H304" i="4"/>
  <c r="H305" i="4" s="1"/>
  <c r="G304" i="4"/>
  <c r="G305" i="4" s="1"/>
  <c r="F304" i="4"/>
  <c r="F305" i="4" s="1"/>
  <c r="E304" i="4"/>
  <c r="E305" i="4" s="1"/>
  <c r="I290" i="4"/>
  <c r="I291" i="4" s="1"/>
  <c r="H290" i="4"/>
  <c r="H291" i="4" s="1"/>
  <c r="G290" i="4"/>
  <c r="G291" i="4" s="1"/>
  <c r="F290" i="4"/>
  <c r="F291" i="4" s="1"/>
  <c r="E290" i="4"/>
  <c r="E291" i="4" s="1"/>
  <c r="I276" i="4"/>
  <c r="I277" i="4" s="1"/>
  <c r="H276" i="4"/>
  <c r="H277" i="4" s="1"/>
  <c r="G276" i="4"/>
  <c r="G277" i="4" s="1"/>
  <c r="F276" i="4"/>
  <c r="F277" i="4" s="1"/>
  <c r="E276" i="4"/>
  <c r="E277" i="4" s="1"/>
  <c r="I262" i="4"/>
  <c r="I263" i="4" s="1"/>
  <c r="H262" i="4"/>
  <c r="H263" i="4" s="1"/>
  <c r="G262" i="4"/>
  <c r="G263" i="4" s="1"/>
  <c r="F262" i="4"/>
  <c r="F263" i="4" s="1"/>
  <c r="E262" i="4"/>
  <c r="E263" i="4" s="1"/>
  <c r="H248" i="4"/>
  <c r="H249" i="4" s="1"/>
  <c r="G248" i="4"/>
  <c r="G249" i="4" s="1"/>
  <c r="F248" i="4"/>
  <c r="F249" i="4" s="1"/>
  <c r="E248" i="4"/>
  <c r="E249" i="4" s="1"/>
  <c r="I496" i="4"/>
  <c r="I497" i="4" s="1"/>
  <c r="H496" i="4"/>
  <c r="H497" i="4" s="1"/>
  <c r="G496" i="4"/>
  <c r="G497" i="4" s="1"/>
  <c r="F496" i="4"/>
  <c r="F497" i="4" s="1"/>
  <c r="E496" i="4"/>
  <c r="E497" i="4" s="1"/>
  <c r="I482" i="4"/>
  <c r="I483" i="4" s="1"/>
  <c r="H482" i="4"/>
  <c r="H483" i="4" s="1"/>
  <c r="G482" i="4"/>
  <c r="G483" i="4" s="1"/>
  <c r="F482" i="4"/>
  <c r="F483" i="4" s="1"/>
  <c r="E482" i="4"/>
  <c r="E483" i="4" s="1"/>
  <c r="I467" i="4"/>
  <c r="I468" i="4" s="1"/>
  <c r="H467" i="4"/>
  <c r="H468" i="4" s="1"/>
  <c r="G467" i="4"/>
  <c r="G468" i="4" s="1"/>
  <c r="F467" i="4"/>
  <c r="F468" i="4" s="1"/>
  <c r="E467" i="4"/>
  <c r="E468" i="4" s="1"/>
  <c r="I418" i="4"/>
  <c r="I419" i="4" s="1"/>
  <c r="H418" i="4"/>
  <c r="H419" i="4" s="1"/>
  <c r="G418" i="4"/>
  <c r="G419" i="4" s="1"/>
  <c r="F418" i="4"/>
  <c r="F419" i="4" s="1"/>
  <c r="E418" i="4"/>
  <c r="E419" i="4" s="1"/>
  <c r="I404" i="4"/>
  <c r="I405" i="4" s="1"/>
  <c r="H404" i="4"/>
  <c r="H405" i="4" s="1"/>
  <c r="G404" i="4"/>
  <c r="G405" i="4" s="1"/>
  <c r="F404" i="4"/>
  <c r="F405" i="4" s="1"/>
  <c r="E404" i="4"/>
  <c r="E405" i="4" s="1"/>
  <c r="I390" i="4"/>
  <c r="I391" i="4" s="1"/>
  <c r="H390" i="4"/>
  <c r="H391" i="4" s="1"/>
  <c r="G390" i="4"/>
  <c r="G391" i="4" s="1"/>
  <c r="F390" i="4"/>
  <c r="F391" i="4" s="1"/>
  <c r="E390" i="4"/>
  <c r="E391" i="4" s="1"/>
  <c r="I376" i="4"/>
  <c r="I377" i="4" s="1"/>
  <c r="H376" i="4"/>
  <c r="H377" i="4" s="1"/>
  <c r="G376" i="4"/>
  <c r="G377" i="4" s="1"/>
  <c r="F376" i="4"/>
  <c r="F377" i="4" s="1"/>
  <c r="E376" i="4"/>
  <c r="E377" i="4" s="1"/>
  <c r="I362" i="4"/>
  <c r="I363" i="4" s="1"/>
  <c r="H362" i="4"/>
  <c r="H363" i="4" s="1"/>
  <c r="G362" i="4"/>
  <c r="G363" i="4" s="1"/>
  <c r="F362" i="4"/>
  <c r="F363" i="4" s="1"/>
  <c r="E362" i="4"/>
  <c r="E363" i="4" s="1"/>
  <c r="I348" i="4"/>
  <c r="I349" i="4" s="1"/>
  <c r="H348" i="4"/>
  <c r="H349" i="4" s="1"/>
  <c r="G348" i="4"/>
  <c r="G349" i="4" s="1"/>
  <c r="F348" i="4"/>
  <c r="F349" i="4" s="1"/>
  <c r="E348" i="4"/>
  <c r="E349" i="4" s="1"/>
  <c r="I334" i="4"/>
  <c r="I335" i="4" s="1"/>
  <c r="H334" i="4"/>
  <c r="H335" i="4" s="1"/>
  <c r="G334" i="4"/>
  <c r="G335" i="4" s="1"/>
  <c r="F334" i="4"/>
  <c r="F335" i="4" s="1"/>
  <c r="E334" i="4"/>
  <c r="E335" i="4" s="1"/>
  <c r="I320" i="4"/>
  <c r="I321" i="4" s="1"/>
  <c r="H320" i="4"/>
  <c r="H321" i="4" s="1"/>
  <c r="G320" i="4"/>
  <c r="G321" i="4" s="1"/>
  <c r="F320" i="4"/>
  <c r="F321" i="4" s="1"/>
  <c r="E320" i="4"/>
  <c r="E321" i="4" s="1"/>
  <c r="I306" i="4"/>
  <c r="I307" i="4" s="1"/>
  <c r="H306" i="4"/>
  <c r="H307" i="4" s="1"/>
  <c r="G306" i="4"/>
  <c r="G307" i="4" s="1"/>
  <c r="F306" i="4"/>
  <c r="F307" i="4" s="1"/>
  <c r="E306" i="4"/>
  <c r="E307" i="4" s="1"/>
  <c r="I292" i="4"/>
  <c r="I293" i="4" s="1"/>
  <c r="H292" i="4"/>
  <c r="H293" i="4" s="1"/>
  <c r="G292" i="4"/>
  <c r="G293" i="4" s="1"/>
  <c r="F292" i="4"/>
  <c r="F293" i="4" s="1"/>
  <c r="E292" i="4"/>
  <c r="E293" i="4" s="1"/>
  <c r="I278" i="4"/>
  <c r="I279" i="4" s="1"/>
  <c r="H278" i="4"/>
  <c r="H279" i="4" s="1"/>
  <c r="G278" i="4"/>
  <c r="G279" i="4" s="1"/>
  <c r="F278" i="4"/>
  <c r="F279" i="4" s="1"/>
  <c r="E278" i="4"/>
  <c r="E279" i="4" s="1"/>
  <c r="I264" i="4"/>
  <c r="I265" i="4" s="1"/>
  <c r="H264" i="4"/>
  <c r="H265" i="4" s="1"/>
  <c r="G264" i="4"/>
  <c r="G265" i="4" s="1"/>
  <c r="F264" i="4"/>
  <c r="F265" i="4" s="1"/>
  <c r="E264" i="4"/>
  <c r="E265" i="4" s="1"/>
  <c r="I250" i="4"/>
  <c r="I251" i="4" s="1"/>
  <c r="H250" i="4"/>
  <c r="H251" i="4" s="1"/>
  <c r="G250" i="4"/>
  <c r="G251" i="4" s="1"/>
  <c r="F250" i="4"/>
  <c r="F251" i="4" s="1"/>
  <c r="E250" i="4"/>
  <c r="E251" i="4" s="1"/>
  <c r="I66" i="4"/>
  <c r="I67" i="4" s="1"/>
  <c r="H66" i="4"/>
  <c r="H67" i="4" s="1"/>
  <c r="G66" i="4"/>
  <c r="G67" i="4" s="1"/>
  <c r="F66" i="4"/>
  <c r="F67" i="4" s="1"/>
  <c r="E66" i="4"/>
  <c r="E67" i="4" s="1"/>
  <c r="I44" i="4"/>
  <c r="I45" i="4" s="1"/>
  <c r="H44" i="4"/>
  <c r="H45" i="4" s="1"/>
  <c r="G44" i="4"/>
  <c r="G45" i="4" s="1"/>
  <c r="F44" i="4"/>
  <c r="F45" i="4" s="1"/>
  <c r="E44" i="4"/>
  <c r="E45" i="4" s="1"/>
  <c r="E33" i="4"/>
  <c r="I32" i="4"/>
  <c r="I33" i="4" s="1"/>
  <c r="H32" i="4"/>
  <c r="H33" i="4" s="1"/>
  <c r="G32" i="4"/>
  <c r="G33" i="4" s="1"/>
  <c r="F32" i="4"/>
  <c r="F33" i="4" s="1"/>
  <c r="E239" i="4"/>
  <c r="E25" i="4"/>
  <c r="E24" i="4"/>
  <c r="E23" i="4"/>
  <c r="I22" i="4"/>
  <c r="H22" i="4"/>
  <c r="G22" i="4"/>
  <c r="F22" i="4"/>
  <c r="E22" i="4"/>
  <c r="E34" i="4"/>
  <c r="F34" i="4"/>
  <c r="I577" i="4" l="1"/>
  <c r="H577" i="4"/>
  <c r="G577" i="4"/>
  <c r="F577" i="4"/>
  <c r="E577" i="4"/>
  <c r="I567" i="4"/>
  <c r="H567" i="4"/>
  <c r="G567" i="4"/>
  <c r="F567" i="4"/>
  <c r="E567" i="4"/>
  <c r="I557" i="4"/>
  <c r="H557" i="4"/>
  <c r="G557" i="4"/>
  <c r="F557" i="4"/>
  <c r="E557" i="4"/>
  <c r="I547" i="4"/>
  <c r="H547" i="4"/>
  <c r="G547" i="4"/>
  <c r="F547" i="4"/>
  <c r="E547" i="4"/>
  <c r="I537" i="4"/>
  <c r="H537" i="4"/>
  <c r="G537" i="4"/>
  <c r="F537" i="4"/>
  <c r="E537" i="4"/>
  <c r="I527" i="4"/>
  <c r="H527" i="4"/>
  <c r="G527" i="4"/>
  <c r="F527" i="4"/>
  <c r="E527" i="4"/>
  <c r="I504" i="4"/>
  <c r="H504" i="4"/>
  <c r="G504" i="4"/>
  <c r="F504" i="4"/>
  <c r="E504" i="4"/>
  <c r="I484" i="4"/>
  <c r="H484" i="4"/>
  <c r="G484" i="4"/>
  <c r="F484" i="4"/>
  <c r="E484" i="4"/>
  <c r="I455" i="4"/>
  <c r="H455" i="4"/>
  <c r="G455" i="4"/>
  <c r="F455" i="4"/>
  <c r="E455" i="4"/>
  <c r="I443" i="4"/>
  <c r="H443" i="4"/>
  <c r="G443" i="4"/>
  <c r="F443" i="4"/>
  <c r="E443" i="4"/>
  <c r="I431" i="4"/>
  <c r="H431" i="4"/>
  <c r="G431" i="4"/>
  <c r="F431" i="4"/>
  <c r="E431" i="4"/>
  <c r="I406" i="4"/>
  <c r="H406" i="4"/>
  <c r="G406" i="4"/>
  <c r="F406" i="4"/>
  <c r="E406" i="4"/>
  <c r="I392" i="4"/>
  <c r="H392" i="4"/>
  <c r="G392" i="4"/>
  <c r="F392" i="4"/>
  <c r="E392" i="4"/>
  <c r="I378" i="4"/>
  <c r="H378" i="4"/>
  <c r="G378" i="4"/>
  <c r="F378" i="4"/>
  <c r="E378" i="4"/>
  <c r="I364" i="4"/>
  <c r="H364" i="4"/>
  <c r="G364" i="4"/>
  <c r="F364" i="4"/>
  <c r="E364" i="4"/>
  <c r="I350" i="4"/>
  <c r="H350" i="4"/>
  <c r="G350" i="4"/>
  <c r="F350" i="4"/>
  <c r="E350" i="4"/>
  <c r="I336" i="4"/>
  <c r="H336" i="4"/>
  <c r="G336" i="4"/>
  <c r="F336" i="4"/>
  <c r="E336" i="4"/>
  <c r="I322" i="4"/>
  <c r="H322" i="4"/>
  <c r="G322" i="4"/>
  <c r="F322" i="4"/>
  <c r="E322" i="4"/>
  <c r="I308" i="4"/>
  <c r="H308" i="4"/>
  <c r="G308" i="4"/>
  <c r="F308" i="4"/>
  <c r="E308" i="4"/>
  <c r="I294" i="4"/>
  <c r="H294" i="4"/>
  <c r="G294" i="4"/>
  <c r="F294" i="4"/>
  <c r="E294" i="4"/>
  <c r="I280" i="4"/>
  <c r="H280" i="4"/>
  <c r="G280" i="4"/>
  <c r="F280" i="4"/>
  <c r="E280" i="4"/>
  <c r="I266" i="4"/>
  <c r="H266" i="4"/>
  <c r="G266" i="4"/>
  <c r="F266" i="4"/>
  <c r="E266" i="4"/>
  <c r="I252" i="4"/>
  <c r="H252" i="4"/>
  <c r="G252" i="4"/>
  <c r="F252" i="4"/>
  <c r="E252" i="4"/>
  <c r="I238" i="4"/>
  <c r="H238" i="4"/>
  <c r="G238" i="4"/>
  <c r="F238" i="4"/>
  <c r="E238" i="4"/>
  <c r="I227" i="4"/>
  <c r="H227" i="4"/>
  <c r="G227" i="4"/>
  <c r="F227" i="4"/>
  <c r="E227" i="4"/>
  <c r="I108" i="4"/>
  <c r="H108" i="4"/>
  <c r="G108" i="4"/>
  <c r="F108" i="4"/>
  <c r="E108" i="4"/>
  <c r="I98" i="4"/>
  <c r="H98" i="4"/>
  <c r="G98" i="4"/>
  <c r="F98" i="4"/>
  <c r="E98" i="4"/>
  <c r="I88" i="4"/>
  <c r="H88" i="4"/>
  <c r="G88" i="4"/>
  <c r="F88" i="4"/>
  <c r="E88" i="4"/>
  <c r="I78" i="4"/>
  <c r="H78" i="4"/>
  <c r="G78" i="4"/>
  <c r="F78" i="4"/>
  <c r="E78" i="4"/>
  <c r="I68" i="4"/>
  <c r="H68" i="4"/>
  <c r="G68" i="4"/>
  <c r="F68" i="4"/>
  <c r="E68" i="4"/>
  <c r="I56" i="4"/>
  <c r="H56" i="4"/>
  <c r="G56" i="4"/>
  <c r="F56" i="4"/>
  <c r="E56" i="4"/>
  <c r="I46" i="4"/>
  <c r="H46" i="4"/>
  <c r="G46" i="4"/>
  <c r="F46" i="4"/>
  <c r="E46" i="4"/>
  <c r="I34" i="4"/>
  <c r="H34" i="4"/>
  <c r="G34" i="4"/>
  <c r="D454" i="4"/>
  <c r="D453" i="4"/>
  <c r="D442" i="4"/>
  <c r="D441" i="4"/>
  <c r="I211" i="4" l="1"/>
  <c r="I26" i="4" l="1"/>
  <c r="D34" i="4"/>
  <c r="D46" i="4"/>
  <c r="D56" i="4"/>
  <c r="D68" i="4"/>
  <c r="D78" i="4"/>
  <c r="D88" i="4"/>
  <c r="D98" i="4"/>
  <c r="D108" i="4"/>
  <c r="D210" i="4"/>
  <c r="D211" i="4"/>
  <c r="D212" i="4"/>
  <c r="D213" i="4"/>
  <c r="D214" i="4"/>
  <c r="D215" i="4"/>
  <c r="D216" i="4"/>
  <c r="D217" i="4"/>
  <c r="D227" i="4"/>
  <c r="D237" i="4"/>
  <c r="D238" i="4"/>
  <c r="D248" i="4"/>
  <c r="D249" i="4"/>
  <c r="D252" i="4"/>
  <c r="D262" i="4"/>
  <c r="D263" i="4"/>
  <c r="D266" i="4"/>
  <c r="D276" i="4"/>
  <c r="D277" i="4"/>
  <c r="D280" i="4"/>
  <c r="D290" i="4"/>
  <c r="D291" i="4"/>
  <c r="D294" i="4"/>
  <c r="D304" i="4"/>
  <c r="D305" i="4"/>
  <c r="D308" i="4"/>
  <c r="D318" i="4"/>
  <c r="D319" i="4"/>
  <c r="D322" i="4"/>
  <c r="D332" i="4"/>
  <c r="D333" i="4"/>
  <c r="D336" i="4"/>
  <c r="D346" i="4"/>
  <c r="D347" i="4"/>
  <c r="D350" i="4"/>
  <c r="D360" i="4"/>
  <c r="D361" i="4"/>
  <c r="D364" i="4"/>
  <c r="D374" i="4"/>
  <c r="D375" i="4"/>
  <c r="D378" i="4"/>
  <c r="D388" i="4"/>
  <c r="D389" i="4"/>
  <c r="D392" i="4"/>
  <c r="D402" i="4"/>
  <c r="D403" i="4"/>
  <c r="D406" i="4"/>
  <c r="D416" i="4"/>
  <c r="D417" i="4"/>
  <c r="D420" i="4"/>
  <c r="D421" i="4"/>
  <c r="D431" i="4"/>
  <c r="D443" i="4"/>
  <c r="D455" i="4"/>
  <c r="D465" i="4"/>
  <c r="D466" i="4"/>
  <c r="D469" i="4"/>
  <c r="D470" i="4"/>
  <c r="D480" i="4"/>
  <c r="D481" i="4"/>
  <c r="D484" i="4"/>
  <c r="D494" i="4"/>
  <c r="D495" i="4"/>
  <c r="D498" i="4"/>
  <c r="D499" i="4"/>
  <c r="D500" i="4"/>
  <c r="D501" i="4"/>
  <c r="D502" i="4"/>
  <c r="D503" i="4"/>
  <c r="D504" i="4"/>
  <c r="D514" i="4"/>
  <c r="D515" i="4"/>
  <c r="D516" i="4"/>
  <c r="D517" i="4"/>
  <c r="D527" i="4"/>
  <c r="D537" i="4"/>
  <c r="D547" i="4"/>
  <c r="D557" i="4"/>
  <c r="D567" i="4"/>
  <c r="D577" i="4"/>
  <c r="D587" i="4"/>
  <c r="D588" i="4"/>
  <c r="D589" i="4"/>
  <c r="D590" i="4"/>
  <c r="D591" i="4"/>
  <c r="D22" i="4"/>
  <c r="I317" i="4" l="1"/>
  <c r="H317" i="4"/>
  <c r="G317" i="4"/>
  <c r="F317" i="4"/>
  <c r="E317" i="4"/>
  <c r="I316" i="4"/>
  <c r="H316" i="4"/>
  <c r="G316" i="4"/>
  <c r="F316" i="4"/>
  <c r="E316" i="4"/>
  <c r="I315" i="4"/>
  <c r="H315" i="4"/>
  <c r="G315" i="4"/>
  <c r="F315" i="4"/>
  <c r="E315" i="4"/>
  <c r="I314" i="4"/>
  <c r="H314" i="4"/>
  <c r="G314" i="4"/>
  <c r="F314" i="4"/>
  <c r="E314" i="4"/>
  <c r="I313" i="4"/>
  <c r="H313" i="4"/>
  <c r="G313" i="4"/>
  <c r="F313" i="4"/>
  <c r="E313" i="4"/>
  <c r="I312" i="4"/>
  <c r="H312" i="4"/>
  <c r="G312" i="4"/>
  <c r="F312" i="4"/>
  <c r="E312" i="4"/>
  <c r="I311" i="4"/>
  <c r="H311" i="4"/>
  <c r="G311" i="4"/>
  <c r="F311" i="4"/>
  <c r="E311" i="4"/>
  <c r="I310" i="4"/>
  <c r="H310" i="4"/>
  <c r="G310" i="4"/>
  <c r="F310" i="4"/>
  <c r="E310" i="4"/>
  <c r="I309" i="4"/>
  <c r="H309" i="4"/>
  <c r="G309" i="4"/>
  <c r="F309" i="4"/>
  <c r="E309" i="4"/>
  <c r="I247" i="4"/>
  <c r="H247" i="4"/>
  <c r="G247" i="4"/>
  <c r="F247" i="4"/>
  <c r="E247" i="4"/>
  <c r="I246" i="4"/>
  <c r="H246" i="4"/>
  <c r="G246" i="4"/>
  <c r="F246" i="4"/>
  <c r="E246" i="4"/>
  <c r="I245" i="4"/>
  <c r="H245" i="4"/>
  <c r="G245" i="4"/>
  <c r="F245" i="4"/>
  <c r="E245" i="4"/>
  <c r="I244" i="4"/>
  <c r="H244" i="4"/>
  <c r="G244" i="4"/>
  <c r="F244" i="4"/>
  <c r="E244" i="4"/>
  <c r="I243" i="4"/>
  <c r="H243" i="4"/>
  <c r="G243" i="4"/>
  <c r="F243" i="4"/>
  <c r="E243" i="4"/>
  <c r="I242" i="4"/>
  <c r="H242" i="4"/>
  <c r="G242" i="4"/>
  <c r="F242" i="4"/>
  <c r="E242" i="4"/>
  <c r="I241" i="4"/>
  <c r="H241" i="4"/>
  <c r="G241" i="4"/>
  <c r="F241" i="4"/>
  <c r="E241" i="4"/>
  <c r="I240" i="4"/>
  <c r="H240" i="4"/>
  <c r="G240" i="4"/>
  <c r="F240" i="4"/>
  <c r="E240" i="4"/>
  <c r="I239" i="4"/>
  <c r="H239" i="4"/>
  <c r="G239" i="4"/>
  <c r="F239" i="4"/>
  <c r="H211" i="4"/>
  <c r="G211" i="4"/>
  <c r="F211" i="4"/>
  <c r="I479" i="4"/>
  <c r="H479" i="4"/>
  <c r="G479" i="4"/>
  <c r="F479" i="4"/>
  <c r="E479" i="4"/>
  <c r="I478" i="4"/>
  <c r="H478" i="4"/>
  <c r="G478" i="4"/>
  <c r="F478" i="4"/>
  <c r="E478" i="4"/>
  <c r="I477" i="4"/>
  <c r="H477" i="4"/>
  <c r="G477" i="4"/>
  <c r="F477" i="4"/>
  <c r="E477" i="4"/>
  <c r="I476" i="4"/>
  <c r="H476" i="4"/>
  <c r="G476" i="4"/>
  <c r="F476" i="4"/>
  <c r="E476" i="4"/>
  <c r="I475" i="4"/>
  <c r="H475" i="4"/>
  <c r="G475" i="4"/>
  <c r="F475" i="4"/>
  <c r="E475" i="4"/>
  <c r="I474" i="4"/>
  <c r="H474" i="4"/>
  <c r="G474" i="4"/>
  <c r="F474" i="4"/>
  <c r="E474" i="4"/>
  <c r="I473" i="4"/>
  <c r="H473" i="4"/>
  <c r="G473" i="4"/>
  <c r="F473" i="4"/>
  <c r="E473" i="4"/>
  <c r="I472" i="4"/>
  <c r="H472" i="4"/>
  <c r="G472" i="4"/>
  <c r="F472" i="4"/>
  <c r="E472" i="4"/>
  <c r="I471" i="4"/>
  <c r="H471" i="4"/>
  <c r="G471" i="4"/>
  <c r="F471" i="4"/>
  <c r="E471" i="4"/>
  <c r="I470" i="4"/>
  <c r="H470" i="4"/>
  <c r="G470" i="4"/>
  <c r="F470" i="4"/>
  <c r="E470" i="4"/>
  <c r="I226" i="4"/>
  <c r="H226" i="4"/>
  <c r="G226" i="4"/>
  <c r="F226" i="4"/>
  <c r="E226" i="4"/>
  <c r="I225" i="4"/>
  <c r="H225" i="4"/>
  <c r="G225" i="4"/>
  <c r="F225" i="4"/>
  <c r="E225" i="4"/>
  <c r="I224" i="4"/>
  <c r="H224" i="4"/>
  <c r="G224" i="4"/>
  <c r="F224" i="4"/>
  <c r="E224" i="4"/>
  <c r="I223" i="4"/>
  <c r="H223" i="4"/>
  <c r="G223" i="4"/>
  <c r="F223" i="4"/>
  <c r="E223" i="4"/>
  <c r="I222" i="4"/>
  <c r="H222" i="4"/>
  <c r="G222" i="4"/>
  <c r="F222" i="4"/>
  <c r="E222" i="4"/>
  <c r="I221" i="4"/>
  <c r="H221" i="4"/>
  <c r="G221" i="4"/>
  <c r="F221" i="4"/>
  <c r="E221" i="4"/>
  <c r="I220" i="4"/>
  <c r="H220" i="4"/>
  <c r="G220" i="4"/>
  <c r="F220" i="4"/>
  <c r="E220" i="4"/>
  <c r="I219" i="4"/>
  <c r="H219" i="4"/>
  <c r="G219" i="4"/>
  <c r="F219" i="4"/>
  <c r="E219" i="4"/>
  <c r="I218" i="4"/>
  <c r="H218" i="4"/>
  <c r="G218" i="4"/>
  <c r="F218" i="4"/>
  <c r="E218" i="4"/>
  <c r="I217" i="4"/>
  <c r="H217" i="4"/>
  <c r="G217" i="4"/>
  <c r="F217" i="4"/>
  <c r="E217" i="4"/>
  <c r="I31" i="4"/>
  <c r="H31" i="4"/>
  <c r="G31" i="4"/>
  <c r="F31" i="4"/>
  <c r="E31" i="4"/>
  <c r="I30" i="4"/>
  <c r="H30" i="4"/>
  <c r="G30" i="4"/>
  <c r="F30" i="4"/>
  <c r="E30" i="4"/>
  <c r="I29" i="4"/>
  <c r="H29" i="4"/>
  <c r="G29" i="4"/>
  <c r="F29" i="4"/>
  <c r="E29" i="4"/>
  <c r="I28" i="4"/>
  <c r="H28" i="4"/>
  <c r="G28" i="4"/>
  <c r="F28" i="4"/>
  <c r="E28" i="4"/>
  <c r="I27" i="4"/>
  <c r="H27" i="4"/>
  <c r="G27" i="4"/>
  <c r="F27" i="4"/>
  <c r="E27" i="4"/>
  <c r="H26" i="4"/>
  <c r="G26" i="4"/>
  <c r="F26" i="4"/>
  <c r="E26" i="4"/>
  <c r="I25" i="4"/>
  <c r="H25" i="4"/>
  <c r="G25" i="4"/>
  <c r="F25" i="4"/>
  <c r="I24" i="4"/>
  <c r="H24" i="4"/>
  <c r="G24" i="4"/>
  <c r="F24" i="4"/>
  <c r="I23" i="4"/>
  <c r="H23" i="4"/>
  <c r="G23" i="4"/>
  <c r="F23" i="4"/>
  <c r="A20" i="4" l="1"/>
  <c r="O22" i="1" l="1"/>
  <c r="O25" i="1"/>
  <c r="O24" i="1"/>
  <c r="O23" i="1"/>
  <c r="O46" i="1"/>
  <c r="O56" i="1"/>
  <c r="U577" i="1" l="1"/>
  <c r="V577" i="1" s="1"/>
  <c r="R577" i="1"/>
  <c r="O577" i="1"/>
  <c r="L577" i="1"/>
  <c r="U567" i="1"/>
  <c r="V567" i="1" s="1"/>
  <c r="R567" i="1"/>
  <c r="O567" i="1"/>
  <c r="L567" i="1"/>
  <c r="U557" i="1"/>
  <c r="V557" i="1" s="1"/>
  <c r="O557" i="1"/>
  <c r="L557" i="1"/>
  <c r="U547" i="1"/>
  <c r="V547" i="1" s="1"/>
  <c r="R547" i="1"/>
  <c r="O547" i="1"/>
  <c r="L547" i="1"/>
  <c r="U537" i="1"/>
  <c r="V537" i="1" s="1"/>
  <c r="R537" i="1"/>
  <c r="O537" i="1"/>
  <c r="L537" i="1"/>
  <c r="U527" i="1"/>
  <c r="V527" i="1" s="1"/>
  <c r="R527" i="1"/>
  <c r="O527" i="1"/>
  <c r="L527" i="1"/>
  <c r="U517" i="1"/>
  <c r="V517" i="1" s="1"/>
  <c r="R517" i="1"/>
  <c r="O517" i="1"/>
  <c r="L517" i="1"/>
  <c r="U504" i="1"/>
  <c r="V504" i="1" s="1"/>
  <c r="R504" i="1"/>
  <c r="O504" i="1"/>
  <c r="U484" i="1"/>
  <c r="V484" i="1" s="1"/>
  <c r="R484" i="1"/>
  <c r="O484" i="1"/>
  <c r="L484" i="1"/>
  <c r="U470" i="1"/>
  <c r="V470" i="1" s="1"/>
  <c r="R470" i="1"/>
  <c r="O470" i="1"/>
  <c r="L470" i="1"/>
  <c r="U455" i="1"/>
  <c r="V455" i="1" s="1"/>
  <c r="R455" i="1"/>
  <c r="O455" i="1"/>
  <c r="L455" i="1"/>
  <c r="U443" i="1"/>
  <c r="V443" i="1" s="1"/>
  <c r="R443" i="1"/>
  <c r="L443" i="1"/>
  <c r="U431" i="1"/>
  <c r="V431" i="1" s="1"/>
  <c r="R431" i="1"/>
  <c r="O431" i="1"/>
  <c r="L431" i="1"/>
  <c r="U406" i="1"/>
  <c r="V406" i="1" s="1"/>
  <c r="R406" i="1"/>
  <c r="O406" i="1"/>
  <c r="L406" i="1"/>
  <c r="U392" i="1"/>
  <c r="V392" i="1" s="1"/>
  <c r="R392" i="1"/>
  <c r="O392" i="1"/>
  <c r="L392" i="1"/>
  <c r="U378" i="1"/>
  <c r="V378" i="1" s="1"/>
  <c r="R378" i="1"/>
  <c r="O378" i="1"/>
  <c r="L378" i="1"/>
  <c r="V364" i="1"/>
  <c r="R364" i="1"/>
  <c r="O364" i="1"/>
  <c r="L364" i="1"/>
  <c r="U350" i="1"/>
  <c r="V350" i="1" s="1"/>
  <c r="R350" i="1"/>
  <c r="O350" i="1"/>
  <c r="L350" i="1"/>
  <c r="U336" i="1"/>
  <c r="V336" i="1" s="1"/>
  <c r="R336" i="1"/>
  <c r="O336" i="1"/>
  <c r="L336" i="1"/>
  <c r="U322" i="1"/>
  <c r="V322" i="1" s="1"/>
  <c r="R322" i="1"/>
  <c r="O322" i="1"/>
  <c r="L322" i="1"/>
  <c r="U308" i="1"/>
  <c r="V308" i="1" s="1"/>
  <c r="R308" i="1"/>
  <c r="O308" i="1"/>
  <c r="L308" i="1"/>
  <c r="U294" i="1"/>
  <c r="V294" i="1" s="1"/>
  <c r="R294" i="1"/>
  <c r="O294" i="1"/>
  <c r="L294" i="1"/>
  <c r="U280" i="1"/>
  <c r="V280" i="1" s="1"/>
  <c r="R280" i="1"/>
  <c r="O280" i="1"/>
  <c r="L280" i="1"/>
  <c r="U266" i="1"/>
  <c r="V266" i="1" s="1"/>
  <c r="R266" i="1"/>
  <c r="O266" i="1"/>
  <c r="L266" i="1"/>
  <c r="U252" i="1"/>
  <c r="V252" i="1" s="1"/>
  <c r="R252" i="1"/>
  <c r="O252" i="1"/>
  <c r="L252" i="1"/>
  <c r="U238" i="1"/>
  <c r="V238" i="1" s="1"/>
  <c r="R238" i="1"/>
  <c r="O238" i="1"/>
  <c r="L238" i="1"/>
  <c r="U227" i="1"/>
  <c r="V227" i="1" s="1"/>
  <c r="R227" i="1"/>
  <c r="O227" i="1"/>
  <c r="L227" i="1"/>
  <c r="U217" i="1"/>
  <c r="V217" i="1" s="1"/>
  <c r="R217" i="1"/>
  <c r="O217" i="1"/>
  <c r="L217" i="1"/>
  <c r="U98" i="1"/>
  <c r="V98" i="1" s="1"/>
  <c r="R98" i="1"/>
  <c r="O98" i="1"/>
  <c r="L98" i="1"/>
  <c r="U88" i="1"/>
  <c r="V88" i="1" s="1"/>
  <c r="R88" i="1"/>
  <c r="O88" i="1"/>
  <c r="L88" i="1"/>
  <c r="U78" i="1"/>
  <c r="V78" i="1" s="1"/>
  <c r="R78" i="1"/>
  <c r="O78" i="1"/>
  <c r="L78" i="1"/>
  <c r="U68" i="1"/>
  <c r="V68" i="1" s="1"/>
  <c r="R68" i="1"/>
  <c r="O68" i="1"/>
  <c r="L68" i="1"/>
  <c r="U56" i="1"/>
  <c r="V56" i="1" s="1"/>
  <c r="R56" i="1"/>
  <c r="L56" i="1"/>
  <c r="U46" i="1"/>
  <c r="V46" i="1" s="1"/>
  <c r="R46" i="1"/>
  <c r="L46" i="1"/>
  <c r="U34" i="1"/>
  <c r="V34" i="1" s="1"/>
  <c r="R34" i="1"/>
  <c r="O34" i="1"/>
  <c r="L34" i="1"/>
  <c r="L22" i="1"/>
  <c r="U22" i="1"/>
  <c r="R22" i="1"/>
  <c r="L23" i="1"/>
  <c r="U591" i="1"/>
  <c r="U590" i="1"/>
  <c r="U589" i="1"/>
  <c r="U588" i="1"/>
  <c r="U587" i="1"/>
  <c r="U586" i="1"/>
  <c r="U585" i="1"/>
  <c r="U584" i="1"/>
  <c r="U583" i="1"/>
  <c r="U582" i="1"/>
  <c r="U581" i="1"/>
  <c r="U580" i="1"/>
  <c r="U579" i="1"/>
  <c r="U578" i="1"/>
  <c r="U576" i="1"/>
  <c r="U575" i="1"/>
  <c r="U574" i="1"/>
  <c r="U573" i="1"/>
  <c r="U572" i="1"/>
  <c r="U571" i="1"/>
  <c r="U570" i="1"/>
  <c r="U569" i="1"/>
  <c r="U568" i="1"/>
  <c r="U566" i="1"/>
  <c r="U565" i="1"/>
  <c r="U564" i="1"/>
  <c r="U563" i="1"/>
  <c r="U562" i="1"/>
  <c r="U561" i="1"/>
  <c r="U560" i="1"/>
  <c r="U559" i="1"/>
  <c r="U558" i="1"/>
  <c r="U556" i="1"/>
  <c r="U555" i="1"/>
  <c r="U554" i="1"/>
  <c r="U553" i="1"/>
  <c r="U552" i="1"/>
  <c r="U551" i="1"/>
  <c r="U550" i="1"/>
  <c r="U549" i="1"/>
  <c r="U548" i="1"/>
  <c r="U546" i="1"/>
  <c r="U545" i="1"/>
  <c r="U544" i="1"/>
  <c r="U543" i="1"/>
  <c r="U542" i="1"/>
  <c r="U541" i="1"/>
  <c r="U540" i="1"/>
  <c r="U539" i="1"/>
  <c r="U538" i="1"/>
  <c r="U536" i="1"/>
  <c r="U535" i="1"/>
  <c r="U534" i="1"/>
  <c r="U533" i="1"/>
  <c r="U532" i="1"/>
  <c r="U531" i="1"/>
  <c r="U530" i="1"/>
  <c r="U529" i="1"/>
  <c r="U528" i="1"/>
  <c r="U516" i="1"/>
  <c r="U515" i="1"/>
  <c r="U514" i="1"/>
  <c r="U503" i="1"/>
  <c r="U502" i="1"/>
  <c r="U501" i="1"/>
  <c r="U500" i="1"/>
  <c r="U499" i="1"/>
  <c r="U498" i="1"/>
  <c r="U493" i="1"/>
  <c r="U492" i="1"/>
  <c r="U491" i="1"/>
  <c r="U490" i="1"/>
  <c r="U489" i="1"/>
  <c r="U488" i="1"/>
  <c r="U487" i="1"/>
  <c r="U486" i="1"/>
  <c r="U485" i="1"/>
  <c r="U479" i="1"/>
  <c r="U478" i="1"/>
  <c r="U477" i="1"/>
  <c r="U476" i="1"/>
  <c r="U475" i="1"/>
  <c r="U474" i="1"/>
  <c r="U473" i="1"/>
  <c r="U472" i="1"/>
  <c r="U471" i="1"/>
  <c r="U469" i="1"/>
  <c r="U464" i="1"/>
  <c r="U463" i="1"/>
  <c r="U462" i="1"/>
  <c r="U461" i="1"/>
  <c r="U460" i="1"/>
  <c r="U459" i="1"/>
  <c r="U458" i="1"/>
  <c r="U457" i="1"/>
  <c r="U456" i="1"/>
  <c r="U452" i="1"/>
  <c r="U451" i="1"/>
  <c r="U450" i="1"/>
  <c r="U449" i="1"/>
  <c r="U448" i="1"/>
  <c r="U447" i="1"/>
  <c r="U446" i="1"/>
  <c r="U445" i="1"/>
  <c r="U444" i="1"/>
  <c r="U440" i="1"/>
  <c r="U439" i="1"/>
  <c r="U438" i="1"/>
  <c r="U437" i="1"/>
  <c r="U436" i="1"/>
  <c r="U435" i="1"/>
  <c r="U434" i="1"/>
  <c r="U433" i="1"/>
  <c r="U432" i="1"/>
  <c r="U421" i="1"/>
  <c r="U420" i="1"/>
  <c r="U415" i="1"/>
  <c r="U414" i="1"/>
  <c r="U413" i="1"/>
  <c r="U412" i="1"/>
  <c r="U411" i="1"/>
  <c r="U410" i="1"/>
  <c r="U409" i="1"/>
  <c r="U408" i="1"/>
  <c r="U407" i="1"/>
  <c r="U401" i="1"/>
  <c r="U400" i="1"/>
  <c r="U399" i="1"/>
  <c r="U398" i="1"/>
  <c r="U397" i="1"/>
  <c r="U396" i="1"/>
  <c r="U395" i="1"/>
  <c r="U394" i="1"/>
  <c r="U393" i="1"/>
  <c r="U387" i="1"/>
  <c r="U386" i="1"/>
  <c r="U385" i="1"/>
  <c r="U384" i="1"/>
  <c r="U383" i="1"/>
  <c r="U382" i="1"/>
  <c r="U381" i="1"/>
  <c r="U380" i="1"/>
  <c r="U379" i="1"/>
  <c r="U373" i="1"/>
  <c r="U372" i="1"/>
  <c r="U371" i="1"/>
  <c r="U370" i="1"/>
  <c r="U369" i="1"/>
  <c r="U368" i="1"/>
  <c r="U367" i="1"/>
  <c r="U366" i="1"/>
  <c r="U365" i="1"/>
  <c r="U359" i="1"/>
  <c r="U358" i="1"/>
  <c r="U357" i="1"/>
  <c r="U356" i="1"/>
  <c r="U355" i="1"/>
  <c r="U354" i="1"/>
  <c r="U353" i="1"/>
  <c r="U352" i="1"/>
  <c r="U351" i="1"/>
  <c r="U345" i="1"/>
  <c r="U344" i="1"/>
  <c r="U343" i="1"/>
  <c r="U342" i="1"/>
  <c r="U341" i="1"/>
  <c r="U340" i="1"/>
  <c r="U339" i="1"/>
  <c r="U338" i="1"/>
  <c r="U337" i="1"/>
  <c r="U331" i="1"/>
  <c r="U330" i="1"/>
  <c r="U329" i="1"/>
  <c r="U328" i="1"/>
  <c r="U327" i="1"/>
  <c r="U326" i="1"/>
  <c r="U325" i="1"/>
  <c r="U324" i="1"/>
  <c r="U323" i="1"/>
  <c r="U317" i="1"/>
  <c r="U316" i="1"/>
  <c r="U315" i="1"/>
  <c r="U314" i="1"/>
  <c r="U313" i="1"/>
  <c r="U312" i="1"/>
  <c r="U311" i="1"/>
  <c r="U310" i="1"/>
  <c r="U309" i="1"/>
  <c r="U303" i="1"/>
  <c r="U302" i="1"/>
  <c r="U301" i="1"/>
  <c r="U300" i="1"/>
  <c r="U299" i="1"/>
  <c r="U298" i="1"/>
  <c r="U297" i="1"/>
  <c r="U296" i="1"/>
  <c r="U295" i="1"/>
  <c r="U289" i="1"/>
  <c r="U288" i="1"/>
  <c r="U287" i="1"/>
  <c r="U286" i="1"/>
  <c r="U285" i="1"/>
  <c r="U284" i="1"/>
  <c r="U283" i="1"/>
  <c r="U282" i="1"/>
  <c r="U281" i="1"/>
  <c r="U275" i="1"/>
  <c r="U274" i="1"/>
  <c r="U273" i="1"/>
  <c r="U272" i="1"/>
  <c r="U271" i="1"/>
  <c r="U270" i="1"/>
  <c r="U269" i="1"/>
  <c r="U268" i="1"/>
  <c r="U267" i="1"/>
  <c r="U261" i="1"/>
  <c r="U260" i="1"/>
  <c r="U259" i="1"/>
  <c r="U258" i="1"/>
  <c r="U257" i="1"/>
  <c r="U256" i="1"/>
  <c r="U255" i="1"/>
  <c r="U254" i="1"/>
  <c r="U253" i="1"/>
  <c r="U247" i="1"/>
  <c r="U246" i="1"/>
  <c r="U245" i="1"/>
  <c r="U244" i="1"/>
  <c r="U243" i="1"/>
  <c r="U242" i="1"/>
  <c r="U241" i="1"/>
  <c r="U240" i="1"/>
  <c r="U239" i="1"/>
  <c r="U237" i="1"/>
  <c r="U236" i="1"/>
  <c r="U235" i="1"/>
  <c r="U234" i="1"/>
  <c r="U233" i="1"/>
  <c r="U232" i="1"/>
  <c r="U231" i="1"/>
  <c r="U230" i="1"/>
  <c r="U229" i="1"/>
  <c r="U228" i="1"/>
  <c r="U226" i="1"/>
  <c r="U225" i="1"/>
  <c r="U224" i="1"/>
  <c r="U223" i="1"/>
  <c r="U222" i="1"/>
  <c r="U221" i="1"/>
  <c r="U220" i="1"/>
  <c r="U219" i="1"/>
  <c r="U218"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7" i="1"/>
  <c r="U96" i="1"/>
  <c r="U95" i="1"/>
  <c r="U94" i="1"/>
  <c r="U93" i="1"/>
  <c r="U92" i="1"/>
  <c r="U91" i="1"/>
  <c r="U90" i="1"/>
  <c r="U89" i="1"/>
  <c r="U87" i="1"/>
  <c r="U86" i="1"/>
  <c r="U85" i="1"/>
  <c r="U84" i="1"/>
  <c r="U83" i="1"/>
  <c r="U82" i="1"/>
  <c r="U81" i="1"/>
  <c r="U80" i="1"/>
  <c r="U79" i="1"/>
  <c r="U77" i="1"/>
  <c r="U76" i="1"/>
  <c r="U75" i="1"/>
  <c r="U74" i="1"/>
  <c r="U73" i="1"/>
  <c r="U72" i="1"/>
  <c r="U71" i="1"/>
  <c r="U70" i="1"/>
  <c r="U69" i="1"/>
  <c r="U65" i="1"/>
  <c r="U64" i="1"/>
  <c r="U63" i="1"/>
  <c r="U62" i="1"/>
  <c r="U61" i="1"/>
  <c r="U60" i="1"/>
  <c r="U59" i="1"/>
  <c r="U58" i="1"/>
  <c r="U57" i="1"/>
  <c r="U55" i="1"/>
  <c r="U54" i="1"/>
  <c r="U53" i="1"/>
  <c r="U52" i="1"/>
  <c r="U51" i="1"/>
  <c r="U50" i="1"/>
  <c r="U49" i="1"/>
  <c r="U48" i="1"/>
  <c r="U47" i="1"/>
  <c r="U43" i="1"/>
  <c r="U42" i="1"/>
  <c r="U41" i="1"/>
  <c r="U40" i="1"/>
  <c r="U39" i="1"/>
  <c r="U38" i="1"/>
  <c r="U37" i="1"/>
  <c r="U36" i="1"/>
  <c r="U35" i="1"/>
  <c r="U31" i="1"/>
  <c r="U30" i="1"/>
  <c r="U29" i="1"/>
  <c r="U28" i="1"/>
  <c r="U27" i="1"/>
  <c r="U26" i="1"/>
  <c r="U25" i="1"/>
  <c r="U24" i="1"/>
  <c r="U23" i="1"/>
  <c r="R591" i="1"/>
  <c r="R590" i="1"/>
  <c r="R589" i="1"/>
  <c r="R588" i="1"/>
  <c r="R587" i="1"/>
  <c r="R586" i="1"/>
  <c r="R585" i="1"/>
  <c r="R584" i="1"/>
  <c r="R583" i="1"/>
  <c r="R582" i="1"/>
  <c r="R581" i="1"/>
  <c r="R580" i="1"/>
  <c r="R579" i="1"/>
  <c r="R578" i="1"/>
  <c r="R576" i="1"/>
  <c r="R575" i="1"/>
  <c r="R574" i="1"/>
  <c r="R573" i="1"/>
  <c r="R572" i="1"/>
  <c r="R571" i="1"/>
  <c r="R570" i="1"/>
  <c r="R569" i="1"/>
  <c r="R568" i="1"/>
  <c r="R566" i="1"/>
  <c r="R565" i="1"/>
  <c r="R564" i="1"/>
  <c r="R563" i="1"/>
  <c r="R562" i="1"/>
  <c r="R561" i="1"/>
  <c r="R560" i="1"/>
  <c r="R559" i="1"/>
  <c r="R558" i="1"/>
  <c r="R556" i="1"/>
  <c r="R555" i="1"/>
  <c r="R554" i="1"/>
  <c r="R553" i="1"/>
  <c r="R552" i="1"/>
  <c r="R551" i="1"/>
  <c r="R550" i="1"/>
  <c r="R549" i="1"/>
  <c r="R548" i="1"/>
  <c r="R546" i="1"/>
  <c r="R545" i="1"/>
  <c r="R544" i="1"/>
  <c r="R543" i="1"/>
  <c r="R542" i="1"/>
  <c r="R541" i="1"/>
  <c r="R540" i="1"/>
  <c r="R539" i="1"/>
  <c r="R538" i="1"/>
  <c r="R536" i="1"/>
  <c r="R535" i="1"/>
  <c r="R534" i="1"/>
  <c r="R533" i="1"/>
  <c r="R532" i="1"/>
  <c r="R531" i="1"/>
  <c r="R530" i="1"/>
  <c r="R529" i="1"/>
  <c r="R528" i="1"/>
  <c r="R516" i="1"/>
  <c r="R515" i="1"/>
  <c r="R514" i="1"/>
  <c r="R503" i="1"/>
  <c r="R502" i="1"/>
  <c r="R501" i="1"/>
  <c r="R500" i="1"/>
  <c r="R499" i="1"/>
  <c r="R498" i="1"/>
  <c r="R493" i="1"/>
  <c r="R492" i="1"/>
  <c r="R491" i="1"/>
  <c r="R490" i="1"/>
  <c r="R489" i="1"/>
  <c r="R488" i="1"/>
  <c r="R487" i="1"/>
  <c r="R486" i="1"/>
  <c r="R485" i="1"/>
  <c r="R479" i="1"/>
  <c r="R478" i="1"/>
  <c r="R477" i="1"/>
  <c r="R476" i="1"/>
  <c r="R475" i="1"/>
  <c r="R473" i="1"/>
  <c r="R472" i="1"/>
  <c r="R471" i="1"/>
  <c r="R469" i="1"/>
  <c r="R464" i="1"/>
  <c r="R463" i="1"/>
  <c r="R462" i="1"/>
  <c r="R461" i="1"/>
  <c r="R460" i="1"/>
  <c r="R459" i="1"/>
  <c r="R458" i="1"/>
  <c r="R457" i="1"/>
  <c r="R456" i="1"/>
  <c r="R452" i="1"/>
  <c r="R451" i="1"/>
  <c r="R450" i="1"/>
  <c r="R449" i="1"/>
  <c r="R448" i="1"/>
  <c r="R447" i="1"/>
  <c r="R446" i="1"/>
  <c r="R445" i="1"/>
  <c r="R444" i="1"/>
  <c r="R440" i="1"/>
  <c r="R439" i="1"/>
  <c r="R438" i="1"/>
  <c r="R437" i="1"/>
  <c r="R436" i="1"/>
  <c r="R435" i="1"/>
  <c r="R434" i="1"/>
  <c r="R433" i="1"/>
  <c r="R432" i="1"/>
  <c r="R421" i="1"/>
  <c r="R420" i="1"/>
  <c r="R415" i="1"/>
  <c r="R414" i="1"/>
  <c r="R413" i="1"/>
  <c r="R412" i="1"/>
  <c r="R411" i="1"/>
  <c r="R410" i="1"/>
  <c r="R409" i="1"/>
  <c r="R408" i="1"/>
  <c r="R407" i="1"/>
  <c r="R401" i="1"/>
  <c r="R400" i="1"/>
  <c r="R399" i="1"/>
  <c r="R398" i="1"/>
  <c r="R397" i="1"/>
  <c r="R396" i="1"/>
  <c r="R395" i="1"/>
  <c r="R394" i="1"/>
  <c r="R393" i="1"/>
  <c r="R387" i="1"/>
  <c r="R386" i="1"/>
  <c r="R385" i="1"/>
  <c r="R384" i="1"/>
  <c r="R383" i="1"/>
  <c r="R382" i="1"/>
  <c r="R381" i="1"/>
  <c r="R380" i="1"/>
  <c r="R379" i="1"/>
  <c r="R373" i="1"/>
  <c r="R372" i="1"/>
  <c r="R371" i="1"/>
  <c r="R370" i="1"/>
  <c r="R369" i="1"/>
  <c r="R368" i="1"/>
  <c r="R367" i="1"/>
  <c r="R366" i="1"/>
  <c r="R365" i="1"/>
  <c r="R359" i="1"/>
  <c r="R358" i="1"/>
  <c r="R357" i="1"/>
  <c r="R356" i="1"/>
  <c r="R355" i="1"/>
  <c r="R354" i="1"/>
  <c r="R353" i="1"/>
  <c r="R352" i="1"/>
  <c r="R351" i="1"/>
  <c r="R345" i="1"/>
  <c r="R344" i="1"/>
  <c r="R343" i="1"/>
  <c r="R342" i="1"/>
  <c r="R341" i="1"/>
  <c r="R340" i="1"/>
  <c r="R339" i="1"/>
  <c r="R338" i="1"/>
  <c r="R337" i="1"/>
  <c r="R331" i="1"/>
  <c r="R330" i="1"/>
  <c r="R329" i="1"/>
  <c r="R328" i="1"/>
  <c r="R327" i="1"/>
  <c r="R326" i="1"/>
  <c r="R325" i="1"/>
  <c r="R324" i="1"/>
  <c r="R323" i="1"/>
  <c r="R317" i="1"/>
  <c r="R316" i="1"/>
  <c r="R315" i="1"/>
  <c r="R314" i="1"/>
  <c r="R313" i="1"/>
  <c r="R312" i="1"/>
  <c r="R311" i="1"/>
  <c r="R310" i="1"/>
  <c r="R309" i="1"/>
  <c r="R303" i="1"/>
  <c r="R302" i="1"/>
  <c r="R301" i="1"/>
  <c r="R300" i="1"/>
  <c r="R299" i="1"/>
  <c r="R298" i="1"/>
  <c r="R297" i="1"/>
  <c r="R296" i="1"/>
  <c r="R295" i="1"/>
  <c r="R289" i="1"/>
  <c r="R288" i="1"/>
  <c r="R287" i="1"/>
  <c r="R286" i="1"/>
  <c r="R285" i="1"/>
  <c r="R284" i="1"/>
  <c r="R283" i="1"/>
  <c r="R282" i="1"/>
  <c r="R281" i="1"/>
  <c r="R275" i="1"/>
  <c r="R274" i="1"/>
  <c r="R273" i="1"/>
  <c r="R272" i="1"/>
  <c r="R271" i="1"/>
  <c r="R270" i="1"/>
  <c r="R269" i="1"/>
  <c r="R268" i="1"/>
  <c r="R267" i="1"/>
  <c r="R261" i="1"/>
  <c r="R260" i="1"/>
  <c r="R259" i="1"/>
  <c r="R258" i="1"/>
  <c r="R257" i="1"/>
  <c r="R256" i="1"/>
  <c r="R255" i="1"/>
  <c r="R254" i="1"/>
  <c r="R253" i="1"/>
  <c r="R247" i="1"/>
  <c r="R246" i="1"/>
  <c r="R245" i="1"/>
  <c r="R244" i="1"/>
  <c r="R243" i="1"/>
  <c r="R242" i="1"/>
  <c r="R241" i="1"/>
  <c r="R240" i="1"/>
  <c r="R239" i="1"/>
  <c r="R237" i="1"/>
  <c r="R236" i="1"/>
  <c r="R235" i="1"/>
  <c r="R234" i="1"/>
  <c r="R233" i="1"/>
  <c r="R232" i="1"/>
  <c r="R231" i="1"/>
  <c r="R230" i="1"/>
  <c r="R229" i="1"/>
  <c r="R228" i="1"/>
  <c r="R226" i="1"/>
  <c r="R225" i="1"/>
  <c r="R224" i="1"/>
  <c r="R223" i="1"/>
  <c r="R222" i="1"/>
  <c r="R221" i="1"/>
  <c r="R220" i="1"/>
  <c r="R219" i="1"/>
  <c r="R218"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7" i="1"/>
  <c r="R96" i="1"/>
  <c r="R95" i="1"/>
  <c r="R94" i="1"/>
  <c r="R93" i="1"/>
  <c r="R92" i="1"/>
  <c r="R91" i="1"/>
  <c r="R90" i="1"/>
  <c r="R89" i="1"/>
  <c r="R87" i="1"/>
  <c r="R86" i="1"/>
  <c r="R85" i="1"/>
  <c r="R84" i="1"/>
  <c r="R83" i="1"/>
  <c r="R82" i="1"/>
  <c r="R81" i="1"/>
  <c r="R80" i="1"/>
  <c r="R79" i="1"/>
  <c r="R77" i="1"/>
  <c r="R76" i="1"/>
  <c r="R75" i="1"/>
  <c r="R74" i="1"/>
  <c r="R73" i="1"/>
  <c r="R72" i="1"/>
  <c r="R71" i="1"/>
  <c r="R70" i="1"/>
  <c r="R69" i="1"/>
  <c r="R65" i="1"/>
  <c r="R64" i="1"/>
  <c r="R63" i="1"/>
  <c r="R62" i="1"/>
  <c r="R61" i="1"/>
  <c r="R60" i="1"/>
  <c r="R59" i="1"/>
  <c r="R58" i="1"/>
  <c r="R57" i="1"/>
  <c r="R55" i="1"/>
  <c r="R54" i="1"/>
  <c r="R53" i="1"/>
  <c r="R52" i="1"/>
  <c r="R51" i="1"/>
  <c r="R50" i="1"/>
  <c r="R49" i="1"/>
  <c r="R48" i="1"/>
  <c r="R47" i="1"/>
  <c r="R43" i="1"/>
  <c r="R42" i="1"/>
  <c r="R41" i="1"/>
  <c r="R40" i="1"/>
  <c r="R39" i="1"/>
  <c r="R38" i="1"/>
  <c r="R37" i="1"/>
  <c r="R36" i="1"/>
  <c r="R35" i="1"/>
  <c r="R31" i="1"/>
  <c r="R30" i="1"/>
  <c r="R29" i="1"/>
  <c r="R28" i="1"/>
  <c r="R27" i="1"/>
  <c r="R26" i="1"/>
  <c r="R25" i="1"/>
  <c r="R24" i="1"/>
  <c r="R23" i="1"/>
  <c r="L591" i="1"/>
  <c r="L590" i="1"/>
  <c r="L589" i="1"/>
  <c r="L588" i="1"/>
  <c r="L587" i="1"/>
  <c r="L586" i="1"/>
  <c r="L585" i="1"/>
  <c r="L584" i="1"/>
  <c r="L583" i="1"/>
  <c r="L582" i="1"/>
  <c r="L581" i="1"/>
  <c r="L580" i="1"/>
  <c r="L579" i="1"/>
  <c r="L578" i="1"/>
  <c r="L576" i="1"/>
  <c r="L575" i="1"/>
  <c r="L574" i="1"/>
  <c r="L573" i="1"/>
  <c r="L572" i="1"/>
  <c r="L571" i="1"/>
  <c r="L570" i="1"/>
  <c r="L569" i="1"/>
  <c r="L568" i="1"/>
  <c r="L566" i="1"/>
  <c r="L565" i="1"/>
  <c r="L564" i="1"/>
  <c r="L563" i="1"/>
  <c r="L562" i="1"/>
  <c r="L561" i="1"/>
  <c r="L560" i="1"/>
  <c r="L559" i="1"/>
  <c r="L558" i="1"/>
  <c r="L556" i="1"/>
  <c r="L555" i="1"/>
  <c r="L554" i="1"/>
  <c r="L553" i="1"/>
  <c r="L552" i="1"/>
  <c r="L551" i="1"/>
  <c r="L550" i="1"/>
  <c r="L549" i="1"/>
  <c r="L548" i="1"/>
  <c r="L546" i="1"/>
  <c r="L545" i="1"/>
  <c r="L544" i="1"/>
  <c r="L543" i="1"/>
  <c r="L542" i="1"/>
  <c r="L541" i="1"/>
  <c r="L540" i="1"/>
  <c r="L539" i="1"/>
  <c r="L538" i="1"/>
  <c r="L536" i="1"/>
  <c r="L535" i="1"/>
  <c r="L534" i="1"/>
  <c r="L533" i="1"/>
  <c r="L532" i="1"/>
  <c r="L531" i="1"/>
  <c r="L530" i="1"/>
  <c r="L529" i="1"/>
  <c r="L528" i="1"/>
  <c r="L516" i="1"/>
  <c r="L515" i="1"/>
  <c r="L514" i="1"/>
  <c r="L503" i="1"/>
  <c r="L502" i="1"/>
  <c r="L501" i="1"/>
  <c r="L500" i="1"/>
  <c r="L499" i="1"/>
  <c r="L498" i="1"/>
  <c r="L493" i="1"/>
  <c r="L492" i="1"/>
  <c r="L491" i="1"/>
  <c r="L490" i="1"/>
  <c r="L489" i="1"/>
  <c r="L488" i="1"/>
  <c r="L487" i="1"/>
  <c r="L486" i="1"/>
  <c r="L485" i="1"/>
  <c r="L479" i="1"/>
  <c r="L478" i="1"/>
  <c r="L477" i="1"/>
  <c r="L476" i="1"/>
  <c r="L475" i="1"/>
  <c r="L474" i="1"/>
  <c r="L473" i="1"/>
  <c r="L472" i="1"/>
  <c r="L471" i="1"/>
  <c r="L469" i="1"/>
  <c r="L464" i="1"/>
  <c r="L463" i="1"/>
  <c r="L462" i="1"/>
  <c r="L461" i="1"/>
  <c r="L460" i="1"/>
  <c r="L459" i="1"/>
  <c r="L458" i="1"/>
  <c r="L457" i="1"/>
  <c r="L456" i="1"/>
  <c r="L452" i="1"/>
  <c r="L451" i="1"/>
  <c r="L450" i="1"/>
  <c r="L449" i="1"/>
  <c r="L448" i="1"/>
  <c r="L447" i="1"/>
  <c r="L446" i="1"/>
  <c r="L445" i="1"/>
  <c r="L444" i="1"/>
  <c r="L440" i="1"/>
  <c r="L439" i="1"/>
  <c r="L438" i="1"/>
  <c r="L437" i="1"/>
  <c r="L436" i="1"/>
  <c r="L435" i="1"/>
  <c r="L434" i="1"/>
  <c r="L433" i="1"/>
  <c r="L432" i="1"/>
  <c r="L421" i="1"/>
  <c r="L420" i="1"/>
  <c r="L415" i="1"/>
  <c r="L414" i="1"/>
  <c r="L413" i="1"/>
  <c r="L412" i="1"/>
  <c r="L411" i="1"/>
  <c r="L410" i="1"/>
  <c r="L409" i="1"/>
  <c r="L408" i="1"/>
  <c r="L407" i="1"/>
  <c r="L401" i="1"/>
  <c r="L400" i="1"/>
  <c r="L399" i="1"/>
  <c r="L398" i="1"/>
  <c r="L397" i="1"/>
  <c r="L396" i="1"/>
  <c r="L395" i="1"/>
  <c r="L394" i="1"/>
  <c r="L393" i="1"/>
  <c r="L387" i="1"/>
  <c r="L386" i="1"/>
  <c r="L385" i="1"/>
  <c r="L384" i="1"/>
  <c r="L383" i="1"/>
  <c r="L382" i="1"/>
  <c r="L381" i="1"/>
  <c r="L380" i="1"/>
  <c r="L379" i="1"/>
  <c r="L373" i="1"/>
  <c r="L372" i="1"/>
  <c r="L371" i="1"/>
  <c r="L370" i="1"/>
  <c r="L369" i="1"/>
  <c r="L368" i="1"/>
  <c r="L367" i="1"/>
  <c r="L366" i="1"/>
  <c r="L365" i="1"/>
  <c r="L359" i="1"/>
  <c r="L358" i="1"/>
  <c r="L357" i="1"/>
  <c r="L356" i="1"/>
  <c r="L355" i="1"/>
  <c r="L354" i="1"/>
  <c r="L353" i="1"/>
  <c r="L352" i="1"/>
  <c r="L351" i="1"/>
  <c r="L345" i="1"/>
  <c r="L344" i="1"/>
  <c r="L343" i="1"/>
  <c r="L342" i="1"/>
  <c r="L341" i="1"/>
  <c r="L340" i="1"/>
  <c r="L339" i="1"/>
  <c r="L338" i="1"/>
  <c r="L337" i="1"/>
  <c r="L331" i="1"/>
  <c r="L330" i="1"/>
  <c r="L329" i="1"/>
  <c r="L328" i="1"/>
  <c r="L327" i="1"/>
  <c r="L326" i="1"/>
  <c r="L325" i="1"/>
  <c r="L324" i="1"/>
  <c r="L323" i="1"/>
  <c r="L317" i="1"/>
  <c r="L316" i="1"/>
  <c r="L315" i="1"/>
  <c r="L314" i="1"/>
  <c r="L313" i="1"/>
  <c r="L312" i="1"/>
  <c r="L311" i="1"/>
  <c r="L310" i="1"/>
  <c r="L309" i="1"/>
  <c r="L303" i="1"/>
  <c r="L302" i="1"/>
  <c r="L301" i="1"/>
  <c r="L300" i="1"/>
  <c r="L299" i="1"/>
  <c r="L298" i="1"/>
  <c r="L297" i="1"/>
  <c r="L296" i="1"/>
  <c r="L295" i="1"/>
  <c r="L289" i="1"/>
  <c r="L288" i="1"/>
  <c r="L287" i="1"/>
  <c r="L286" i="1"/>
  <c r="L285" i="1"/>
  <c r="L284" i="1"/>
  <c r="L283" i="1"/>
  <c r="L282" i="1"/>
  <c r="L281" i="1"/>
  <c r="L275" i="1"/>
  <c r="L274" i="1"/>
  <c r="L273" i="1"/>
  <c r="L272" i="1"/>
  <c r="L271" i="1"/>
  <c r="L270" i="1"/>
  <c r="L269" i="1"/>
  <c r="L268" i="1"/>
  <c r="L267" i="1"/>
  <c r="L261" i="1"/>
  <c r="L260" i="1"/>
  <c r="L259" i="1"/>
  <c r="L258" i="1"/>
  <c r="L257" i="1"/>
  <c r="L256" i="1"/>
  <c r="L255" i="1"/>
  <c r="L254" i="1"/>
  <c r="L253" i="1"/>
  <c r="L247" i="1"/>
  <c r="L246" i="1"/>
  <c r="L245" i="1"/>
  <c r="L244" i="1"/>
  <c r="L243" i="1"/>
  <c r="L242" i="1"/>
  <c r="L241" i="1"/>
  <c r="L240" i="1"/>
  <c r="L239" i="1"/>
  <c r="L237" i="1"/>
  <c r="L236" i="1"/>
  <c r="L235" i="1"/>
  <c r="L234" i="1"/>
  <c r="L233" i="1"/>
  <c r="L232" i="1"/>
  <c r="L231" i="1"/>
  <c r="L230" i="1"/>
  <c r="L229" i="1"/>
  <c r="L228" i="1"/>
  <c r="L226" i="1"/>
  <c r="L225" i="1"/>
  <c r="L224" i="1"/>
  <c r="L223" i="1"/>
  <c r="L222" i="1"/>
  <c r="L221" i="1"/>
  <c r="L220" i="1"/>
  <c r="L219" i="1"/>
  <c r="L218"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7" i="1"/>
  <c r="L96" i="1"/>
  <c r="L95" i="1"/>
  <c r="L94" i="1"/>
  <c r="L93" i="1"/>
  <c r="L92" i="1"/>
  <c r="L91" i="1"/>
  <c r="L90" i="1"/>
  <c r="L89" i="1"/>
  <c r="L87" i="1"/>
  <c r="L86" i="1"/>
  <c r="L85" i="1"/>
  <c r="L84" i="1"/>
  <c r="L83" i="1"/>
  <c r="L82" i="1"/>
  <c r="L81" i="1"/>
  <c r="L80" i="1"/>
  <c r="L79" i="1"/>
  <c r="L77" i="1"/>
  <c r="L76" i="1"/>
  <c r="L75" i="1"/>
  <c r="L74" i="1"/>
  <c r="L73" i="1"/>
  <c r="L72" i="1"/>
  <c r="L71" i="1"/>
  <c r="L70" i="1"/>
  <c r="L69" i="1"/>
  <c r="L65" i="1"/>
  <c r="L64" i="1"/>
  <c r="L63" i="1"/>
  <c r="L62" i="1"/>
  <c r="L61" i="1"/>
  <c r="L60" i="1"/>
  <c r="L59" i="1"/>
  <c r="L58" i="1"/>
  <c r="L57" i="1"/>
  <c r="L55" i="1"/>
  <c r="L54" i="1"/>
  <c r="L53" i="1"/>
  <c r="L52" i="1"/>
  <c r="L51" i="1"/>
  <c r="L50" i="1"/>
  <c r="L49" i="1"/>
  <c r="L48" i="1"/>
  <c r="L47" i="1"/>
  <c r="L43" i="1"/>
  <c r="L42" i="1"/>
  <c r="L41" i="1"/>
  <c r="L40" i="1"/>
  <c r="L39" i="1"/>
  <c r="L38" i="1"/>
  <c r="L37" i="1"/>
  <c r="L36" i="1"/>
  <c r="L35" i="1"/>
  <c r="L31" i="1"/>
  <c r="L30" i="1"/>
  <c r="L29" i="1"/>
  <c r="L28" i="1"/>
  <c r="L27" i="1"/>
  <c r="L26" i="1"/>
  <c r="L25" i="1"/>
  <c r="L24" i="1"/>
  <c r="O591" i="1"/>
  <c r="O590" i="1"/>
  <c r="O589" i="1"/>
  <c r="O588" i="1"/>
  <c r="O587" i="1"/>
  <c r="O586" i="1"/>
  <c r="O585" i="1"/>
  <c r="O584" i="1"/>
  <c r="O583" i="1"/>
  <c r="O582" i="1"/>
  <c r="O581" i="1"/>
  <c r="O580" i="1"/>
  <c r="O579" i="1"/>
  <c r="O578" i="1"/>
  <c r="O576" i="1"/>
  <c r="O575" i="1"/>
  <c r="O574" i="1"/>
  <c r="O573" i="1"/>
  <c r="O572" i="1"/>
  <c r="O571" i="1"/>
  <c r="O570" i="1"/>
  <c r="O569" i="1"/>
  <c r="O568" i="1"/>
  <c r="O566" i="1"/>
  <c r="O565" i="1"/>
  <c r="O564" i="1"/>
  <c r="O563" i="1"/>
  <c r="O562" i="1"/>
  <c r="O561" i="1"/>
  <c r="O560" i="1"/>
  <c r="O559" i="1"/>
  <c r="O558" i="1"/>
  <c r="O556" i="1"/>
  <c r="O555" i="1"/>
  <c r="O554" i="1"/>
  <c r="O553" i="1"/>
  <c r="O552" i="1"/>
  <c r="O551" i="1"/>
  <c r="O550" i="1"/>
  <c r="O549" i="1"/>
  <c r="O548" i="1"/>
  <c r="O546" i="1"/>
  <c r="O545" i="1"/>
  <c r="O544" i="1"/>
  <c r="O543" i="1"/>
  <c r="O542" i="1"/>
  <c r="O541" i="1"/>
  <c r="O540" i="1"/>
  <c r="O539" i="1"/>
  <c r="O538" i="1"/>
  <c r="O536" i="1"/>
  <c r="O535" i="1"/>
  <c r="O534" i="1"/>
  <c r="O533" i="1"/>
  <c r="O532" i="1"/>
  <c r="O531" i="1"/>
  <c r="O530" i="1"/>
  <c r="O529" i="1"/>
  <c r="O528" i="1"/>
  <c r="O516" i="1"/>
  <c r="O515" i="1"/>
  <c r="O514" i="1"/>
  <c r="O503" i="1"/>
  <c r="O502" i="1"/>
  <c r="O501" i="1"/>
  <c r="O500" i="1"/>
  <c r="O499" i="1"/>
  <c r="O498" i="1"/>
  <c r="O493" i="1"/>
  <c r="O492" i="1"/>
  <c r="O491" i="1"/>
  <c r="O490" i="1"/>
  <c r="O489" i="1"/>
  <c r="O488" i="1"/>
  <c r="O487" i="1"/>
  <c r="O486" i="1"/>
  <c r="O485" i="1"/>
  <c r="O479" i="1"/>
  <c r="O478" i="1"/>
  <c r="O477" i="1"/>
  <c r="O476" i="1"/>
  <c r="O475" i="1"/>
  <c r="O474" i="1"/>
  <c r="O473" i="1"/>
  <c r="O472" i="1"/>
  <c r="O471" i="1"/>
  <c r="O469" i="1"/>
  <c r="O464" i="1"/>
  <c r="O463" i="1"/>
  <c r="O462" i="1"/>
  <c r="O461" i="1"/>
  <c r="O460" i="1"/>
  <c r="O459" i="1"/>
  <c r="O458" i="1"/>
  <c r="O457" i="1"/>
  <c r="O456" i="1"/>
  <c r="O452" i="1"/>
  <c r="O451" i="1"/>
  <c r="O450" i="1"/>
  <c r="O449" i="1"/>
  <c r="O448" i="1"/>
  <c r="O447" i="1"/>
  <c r="O446" i="1"/>
  <c r="O445" i="1"/>
  <c r="O444" i="1"/>
  <c r="O440" i="1"/>
  <c r="O439" i="1"/>
  <c r="O438" i="1"/>
  <c r="O437" i="1"/>
  <c r="O436" i="1"/>
  <c r="O435" i="1"/>
  <c r="O434" i="1"/>
  <c r="O433" i="1"/>
  <c r="O432" i="1"/>
  <c r="O421" i="1"/>
  <c r="O420" i="1"/>
  <c r="O415" i="1"/>
  <c r="O414" i="1"/>
  <c r="O413" i="1"/>
  <c r="O412" i="1"/>
  <c r="O411" i="1"/>
  <c r="O410" i="1"/>
  <c r="O409" i="1"/>
  <c r="O408" i="1"/>
  <c r="O407" i="1"/>
  <c r="O401" i="1"/>
  <c r="O400" i="1"/>
  <c r="O399" i="1"/>
  <c r="O398" i="1"/>
  <c r="O397" i="1"/>
  <c r="O396" i="1"/>
  <c r="O395" i="1"/>
  <c r="O394" i="1"/>
  <c r="O393" i="1"/>
  <c r="O387" i="1"/>
  <c r="O386" i="1"/>
  <c r="O385" i="1"/>
  <c r="O384" i="1"/>
  <c r="O383" i="1"/>
  <c r="O382" i="1"/>
  <c r="O381" i="1"/>
  <c r="O380" i="1"/>
  <c r="O379" i="1"/>
  <c r="O373" i="1"/>
  <c r="O372" i="1"/>
  <c r="O371" i="1"/>
  <c r="O370" i="1"/>
  <c r="O369" i="1"/>
  <c r="O368" i="1"/>
  <c r="O367" i="1"/>
  <c r="O366" i="1"/>
  <c r="O365" i="1"/>
  <c r="O359" i="1"/>
  <c r="O358" i="1"/>
  <c r="O357" i="1"/>
  <c r="O356" i="1"/>
  <c r="O355" i="1"/>
  <c r="O354" i="1"/>
  <c r="O353" i="1"/>
  <c r="O352" i="1"/>
  <c r="O351" i="1"/>
  <c r="O345" i="1"/>
  <c r="O344" i="1"/>
  <c r="O343" i="1"/>
  <c r="O342" i="1"/>
  <c r="O341" i="1"/>
  <c r="O340" i="1"/>
  <c r="O339" i="1"/>
  <c r="O338" i="1"/>
  <c r="O337" i="1"/>
  <c r="O331" i="1"/>
  <c r="O330" i="1"/>
  <c r="O329" i="1"/>
  <c r="O328" i="1"/>
  <c r="O327" i="1"/>
  <c r="O326" i="1"/>
  <c r="O325" i="1"/>
  <c r="O324" i="1"/>
  <c r="O323" i="1"/>
  <c r="O317" i="1"/>
  <c r="O316" i="1"/>
  <c r="O315" i="1"/>
  <c r="O314" i="1"/>
  <c r="O313" i="1"/>
  <c r="O312" i="1"/>
  <c r="O311" i="1"/>
  <c r="O310" i="1"/>
  <c r="O309" i="1"/>
  <c r="O303" i="1"/>
  <c r="O302" i="1"/>
  <c r="O301" i="1"/>
  <c r="O300" i="1"/>
  <c r="O299" i="1"/>
  <c r="O298" i="1"/>
  <c r="O297" i="1"/>
  <c r="O296" i="1"/>
  <c r="O295" i="1"/>
  <c r="O289" i="1"/>
  <c r="O288" i="1"/>
  <c r="O287" i="1"/>
  <c r="O286" i="1"/>
  <c r="O285" i="1"/>
  <c r="O284" i="1"/>
  <c r="O283" i="1"/>
  <c r="O282" i="1"/>
  <c r="O281" i="1"/>
  <c r="O275" i="1"/>
  <c r="O274" i="1"/>
  <c r="O273" i="1"/>
  <c r="O272" i="1"/>
  <c r="O271" i="1"/>
  <c r="O270" i="1"/>
  <c r="O269" i="1"/>
  <c r="O268" i="1"/>
  <c r="O267" i="1"/>
  <c r="O261" i="1"/>
  <c r="O260" i="1"/>
  <c r="O259" i="1"/>
  <c r="O258" i="1"/>
  <c r="O257" i="1"/>
  <c r="O256" i="1"/>
  <c r="O255" i="1"/>
  <c r="O254" i="1"/>
  <c r="O253" i="1"/>
  <c r="O247" i="1"/>
  <c r="O246" i="1"/>
  <c r="O245" i="1"/>
  <c r="O244" i="1"/>
  <c r="O243" i="1"/>
  <c r="O242" i="1"/>
  <c r="O241" i="1"/>
  <c r="O240" i="1"/>
  <c r="O239" i="1"/>
  <c r="O237" i="1"/>
  <c r="O236" i="1"/>
  <c r="O235" i="1"/>
  <c r="O234" i="1"/>
  <c r="O233" i="1"/>
  <c r="O232" i="1"/>
  <c r="O231" i="1"/>
  <c r="O230" i="1"/>
  <c r="O229" i="1"/>
  <c r="O228" i="1"/>
  <c r="O226" i="1"/>
  <c r="O225" i="1"/>
  <c r="O224" i="1"/>
  <c r="O223" i="1"/>
  <c r="O222" i="1"/>
  <c r="O221" i="1"/>
  <c r="O220" i="1"/>
  <c r="O219" i="1"/>
  <c r="O218"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7" i="1"/>
  <c r="O96" i="1"/>
  <c r="O95" i="1"/>
  <c r="O94" i="1"/>
  <c r="O93" i="1"/>
  <c r="O92" i="1"/>
  <c r="O91" i="1"/>
  <c r="O90" i="1"/>
  <c r="O89" i="1"/>
  <c r="O87" i="1"/>
  <c r="O86" i="1"/>
  <c r="O85" i="1"/>
  <c r="O84" i="1"/>
  <c r="O83" i="1"/>
  <c r="O82" i="1"/>
  <c r="O81" i="1"/>
  <c r="O80" i="1"/>
  <c r="O79" i="1"/>
  <c r="O77" i="1"/>
  <c r="O76" i="1"/>
  <c r="O75" i="1"/>
  <c r="O74" i="1"/>
  <c r="O72" i="1"/>
  <c r="O71" i="1"/>
  <c r="O70" i="1"/>
  <c r="O69" i="1"/>
  <c r="O65" i="1"/>
  <c r="O64" i="1"/>
  <c r="O63" i="1"/>
  <c r="O62" i="1"/>
  <c r="O61" i="1"/>
  <c r="O60" i="1"/>
  <c r="O59" i="1"/>
  <c r="O58" i="1"/>
  <c r="O57" i="1"/>
  <c r="O55" i="1"/>
  <c r="O54" i="1"/>
  <c r="O53" i="1"/>
  <c r="O52" i="1"/>
  <c r="O51" i="1"/>
  <c r="O50" i="1"/>
  <c r="O49" i="1"/>
  <c r="O48" i="1"/>
  <c r="O47" i="1"/>
  <c r="O43" i="1"/>
  <c r="O42" i="1"/>
  <c r="O41" i="1"/>
  <c r="O40" i="1"/>
  <c r="O39" i="1"/>
  <c r="O38" i="1"/>
  <c r="O37" i="1"/>
  <c r="O36" i="1"/>
  <c r="O35" i="1"/>
  <c r="O31" i="1"/>
  <c r="O30" i="1"/>
  <c r="O29" i="1"/>
  <c r="O28" i="1"/>
  <c r="O27" i="1"/>
  <c r="O26" i="1"/>
  <c r="V22" i="1" l="1"/>
  <c r="H20" i="1"/>
</calcChain>
</file>

<file path=xl/sharedStrings.xml><?xml version="1.0" encoding="utf-8"?>
<sst xmlns="http://schemas.openxmlformats.org/spreadsheetml/2006/main" count="3408" uniqueCount="325">
  <si>
    <t>Indications pour compléter ce tableau :</t>
  </si>
  <si>
    <t xml:space="preserve">Attention : </t>
  </si>
  <si>
    <t>Objectif spécifique</t>
  </si>
  <si>
    <t>Indicateurs de réalisation ou de résultat</t>
  </si>
  <si>
    <t>Indicateur européen ou national</t>
  </si>
  <si>
    <t>Intitulé de l'indicateur</t>
  </si>
  <si>
    <t>OS 1 - Asile</t>
  </si>
  <si>
    <t>Réalisation</t>
  </si>
  <si>
    <t>Européen</t>
  </si>
  <si>
    <t>O.1.1</t>
  </si>
  <si>
    <t>O.1.1.1</t>
  </si>
  <si>
    <t>Dont le nombre de participants ayant bénéficié d’une aide juridique</t>
  </si>
  <si>
    <t>O.1.1.2</t>
  </si>
  <si>
    <t>Dont le nombre de participants bénéficiant d'autres types de soutien, y compris l'information et l'assistance tout au long de la procédure d'asile</t>
  </si>
  <si>
    <t>O.1.1.3</t>
  </si>
  <si>
    <t>Nombre de personnes ayant bénéficié de mesures liées à la santé</t>
  </si>
  <si>
    <t>O.1.2</t>
  </si>
  <si>
    <t>Nombre de participants aux activités de formation</t>
  </si>
  <si>
    <t>O.1.3</t>
  </si>
  <si>
    <t>Nombre de places nouvellement créées dans les infrastructures d'accueil conformément à l'acquis de l'Union</t>
  </si>
  <si>
    <t>National</t>
  </si>
  <si>
    <t>Résultat</t>
  </si>
  <si>
    <t>dont nombre d'hommes &lt; 18 ans</t>
  </si>
  <si>
    <t>dont nombre d'hommes entre 18 et 60 ans</t>
  </si>
  <si>
    <t>dont nombre d'hommes &gt; 60 ans</t>
  </si>
  <si>
    <t>dont nombre de femmes &lt; 18 ans</t>
  </si>
  <si>
    <t>dont nombre de femmes entre 18 et 60 ans</t>
  </si>
  <si>
    <t>dont nombre de femmes &gt; 60 ans</t>
  </si>
  <si>
    <t>dont nombre de non-binaires &lt; 18 ans</t>
  </si>
  <si>
    <t>dont nombre de non-binaires 18 et 60 ans</t>
  </si>
  <si>
    <t>dont nombre de non-binaires &gt; 60 ans</t>
  </si>
  <si>
    <t>O.1.3.1</t>
  </si>
  <si>
    <t>Dont le nombre de places nouvellement créées pour les mineurs non accompagnés</t>
  </si>
  <si>
    <t>O.1.4</t>
  </si>
  <si>
    <t>Nombre de places rénovées / remises à neuf dans les infrastructures d'accueil conformément à l'acquis de l'Union</t>
  </si>
  <si>
    <t>O.1.4.1</t>
  </si>
  <si>
    <t>Nombre de fonctionnalités informatiques créées ou améliorées avec le soutien du fonds</t>
  </si>
  <si>
    <t>R.1.5</t>
  </si>
  <si>
    <t>Nombre de participants qui considèrent que la formation est utile pour leur travail</t>
  </si>
  <si>
    <t>OS 2 - Intégration</t>
  </si>
  <si>
    <t>O.2.1</t>
  </si>
  <si>
    <t>Dont nombre de personnes ayant bénéficié d'une formation ou d'un dispositif d'accompagnement préalable au départ financé par le Fonds</t>
  </si>
  <si>
    <t>O.2.2</t>
  </si>
  <si>
    <t>O.2.3</t>
  </si>
  <si>
    <t>O.2.3.1</t>
  </si>
  <si>
    <t>O.2.3.2</t>
  </si>
  <si>
    <t>O.2.3.3</t>
  </si>
  <si>
    <t>O.2.4</t>
  </si>
  <si>
    <t>O.2.5</t>
  </si>
  <si>
    <t>O.2.6</t>
  </si>
  <si>
    <t>O.2.7</t>
  </si>
  <si>
    <t>Nombre de projets d'intégration pour lesquels les autorités locales ou régionales sont bénéficiaires</t>
  </si>
  <si>
    <t>Nombre de projets à destination des professionnels</t>
  </si>
  <si>
    <t>Nombre de professionnels ayant bénéficié d'une formation</t>
  </si>
  <si>
    <t>Nombre d'actions de sensibilisation et de mobilisation de la société civile</t>
  </si>
  <si>
    <t>R.2.8</t>
  </si>
  <si>
    <t>Nombre de personnes de groupes cibles qui ont obtenu la reconnaissance de leurs qualifications/compétences</t>
  </si>
  <si>
    <t>OS 3 - Retour</t>
  </si>
  <si>
    <t>O.3.1</t>
  </si>
  <si>
    <t>Nombre de personnes formées avec le soutien du Fonds</t>
  </si>
  <si>
    <t>O.3.2</t>
  </si>
  <si>
    <t>O.3.3</t>
  </si>
  <si>
    <t>Dont nombre de personnes ayant bénéficié d'une aide de type 1 : réinsertion sociale</t>
  </si>
  <si>
    <t>O.3.4</t>
  </si>
  <si>
    <t>Dont nombre de personnes ayant bénéficié d'une aide de type 2 : Emploi ou formation</t>
  </si>
  <si>
    <t>O.3.5</t>
  </si>
  <si>
    <t>Dont nombre de personnes ayant bénéficié d'une aide de type 3 : Création d'entreprise</t>
  </si>
  <si>
    <t>Nombre de personnes ayant bénéficié d'une mesure de soutien de type assistance juridique</t>
  </si>
  <si>
    <t>Nombre de personnes ayant bénéficié d'une mesure de soutien de type autres</t>
  </si>
  <si>
    <t>Nombre de places d'alternative à la rétention créées avec le soutien du fonds</t>
  </si>
  <si>
    <t>R.3.6</t>
  </si>
  <si>
    <t>Nombre de participants bénéficiant d'un soutien</t>
  </si>
  <si>
    <t>Dont le nombre de participants vulnérables bénéficiant d'une aide</t>
  </si>
  <si>
    <t>N.1.1.4</t>
  </si>
  <si>
    <t>Nombre de participants déclarant, trois mois après l’activité de formation, utiliser les aptitudes et compétences acquises au cours de la formation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</si>
  <si>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</si>
  <si>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</si>
  <si>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</si>
  <si>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</si>
  <si>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</si>
  <si>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</si>
  <si>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</si>
  <si>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</si>
  <si>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</si>
  <si>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</si>
  <si>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</si>
  <si>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</si>
  <si>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</si>
  <si>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</si>
  <si>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</si>
  <si>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</si>
  <si>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</si>
  <si>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</si>
  <si>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</si>
  <si>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</si>
  <si>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</si>
  <si>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</si>
  <si>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</si>
  <si>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</si>
  <si>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</si>
  <si>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</si>
  <si>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</si>
  <si>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</si>
  <si>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</si>
  <si>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</si>
  <si>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</si>
  <si>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</si>
  <si>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</si>
  <si>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</si>
  <si>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</si>
  <si>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</si>
  <si>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</si>
  <si>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</si>
  <si>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</si>
  <si>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</si>
  <si>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</si>
  <si>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</si>
  <si>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</si>
  <si>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</si>
  <si>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</si>
  <si>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</si>
  <si>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</si>
  <si>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</si>
  <si>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</si>
  <si>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</si>
  <si>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</si>
  <si>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</si>
  <si>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</si>
  <si>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</si>
  <si>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</si>
  <si>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</si>
  <si>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</si>
  <si>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</si>
  <si>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</si>
  <si>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</si>
  <si>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</si>
  <si>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</si>
  <si>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</si>
  <si>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</si>
  <si>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</si>
  <si>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</si>
  <si>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</si>
  <si>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</si>
  <si>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</si>
  <si>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</si>
  <si>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</si>
  <si>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</si>
  <si>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</si>
  <si>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</si>
  <si>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</si>
  <si>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</si>
  <si>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</si>
  <si>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</si>
  <si>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</si>
  <si>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</si>
  <si>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</si>
  <si>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</si>
  <si>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</si>
  <si>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</si>
  <si>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</si>
  <si>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</si>
  <si>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</si>
  <si>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</si>
  <si>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</si>
  <si>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</si>
  <si>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</si>
  <si>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</si>
  <si>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</si>
  <si>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</si>
  <si>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</si>
  <si>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</si>
  <si>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</si>
  <si>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</si>
  <si>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</si>
  <si>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</si>
  <si>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</si>
  <si>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N.1.3.2</t>
  </si>
  <si>
    <t>Dont le nombre de place rénovées ou remises à neuf pour les mineurs non accompagnés</t>
  </si>
  <si>
    <t>Nombre de participants hébergées dans les places nouvellement créées ou rénovées</t>
  </si>
  <si>
    <t>Nombre de projets favorisant l’accès des MNA à la procédure d’asile</t>
  </si>
  <si>
    <t>Nombre d'équipements acquis (y compris les systèmes d'information acquis, développés ou améliorés) avec le soutien du fonds</t>
  </si>
  <si>
    <t>Nombre d'utilisateurs par système d'information</t>
  </si>
  <si>
    <t>Nombre de participants aux mesures préalables au départ</t>
  </si>
  <si>
    <t>Nombre d’autorités locales et régionales bénéficiant d’un soutien pour la mise en œuvre des mesures d’intégration</t>
  </si>
  <si>
    <t>N.2.1.1</t>
  </si>
  <si>
    <t>Nombre d'équipements acquis y compris le nombre de systèmes achetés / mis à jour</t>
  </si>
  <si>
    <t>N.3.12</t>
  </si>
  <si>
    <t>Nombre de participants renseignées dans les systèmes d'information</t>
  </si>
  <si>
    <t>N.3.12.1</t>
  </si>
  <si>
    <t>Nombre de personnes soumises à un retour qui bénéficié d'une aide à la réintégration</t>
  </si>
  <si>
    <t>N.3.3.1</t>
  </si>
  <si>
    <t>N.3.3.2</t>
  </si>
  <si>
    <t>N.3.3.3</t>
  </si>
  <si>
    <t>R.3.7</t>
  </si>
  <si>
    <t>R.3.8</t>
  </si>
  <si>
    <t>Nombre de personnes soumises à un retour qui ont choisi le retour volontaire</t>
  </si>
  <si>
    <t>Nombre de personnes soumises à un retour qui ont fait l’objet d’un éloignement</t>
  </si>
  <si>
    <t>Nombre de places créées dans les centres de rétention</t>
  </si>
  <si>
    <t>Nombre de places remises à neuf/rénovées dans les centres de rétention</t>
  </si>
  <si>
    <t>N.3.9</t>
  </si>
  <si>
    <t>N.3.10</t>
  </si>
  <si>
    <t>N.3.11</t>
  </si>
  <si>
    <t>Nombre de personnes soumises à un retour qui ont fait l’objet de mesures autres que le rétention</t>
  </si>
  <si>
    <t>Nombre de participants bénéficiant d’un soutien du fonds</t>
  </si>
  <si>
    <t>R.2.9</t>
  </si>
  <si>
    <t>Nombre de participants indiquant que l'activité a été utile pour leur intégration</t>
  </si>
  <si>
    <t>Dont le nombre de participants à une formation linguistique</t>
  </si>
  <si>
    <t>Nombre de participants à des formations linguistiques qui, après avoir suivi la formation, ont amélioré leur niveau de connaissance de la langue du pays d’accueil d’au moins un niveau du cadre européen commun de référence pour les langues ou équivalent national</t>
  </si>
  <si>
    <t>Dont le nombre de participants à un cours d'orientation civique</t>
  </si>
  <si>
    <t>Dont le nombre de participants ayant bénéficié d'une orientation professionnelle personnalisée</t>
  </si>
  <si>
    <t>Dont le nombre de participants ayant bénéficié d'une orientation professionnelle personnalisée qui ont bénéficié d'une sortie positive vers l'emploi durable : CDD ou contrat d’intérim de 6 mois et plus, CDI ou création-reprise d’entreprise.</t>
  </si>
  <si>
    <t>Dont le nombre de participants ayant bénéficié d'une orientation professionnelle personnalisée qui ont bénéficié d'une sortie vers un emploi de transition : CDD, intérim de moins de 6 mois &amp; SIAE.</t>
  </si>
  <si>
    <t>N.2.3.3.2</t>
  </si>
  <si>
    <t>N.2.3.3.1</t>
  </si>
  <si>
    <t>Dont le nombre de participants ayant bénéficié d'une orientation professionnelle personnalisée qui ont bénéficié d'une sortie positive vers une formation pré-qualifiante, qualifiante, certifiante ou diplômante.</t>
  </si>
  <si>
    <t>N.2.3.3.3</t>
  </si>
  <si>
    <t>Dont nombre de participants bénéficiant d'un accompagnement global</t>
  </si>
  <si>
    <t>N.2.3.4</t>
  </si>
  <si>
    <t>Dont nombre de participants bénéficiant d'un soutien portant sur l’accès aux droits</t>
  </si>
  <si>
    <t>N.2.3.5</t>
  </si>
  <si>
    <t>Dont nombre de participants bénéficiant d'un soutien portant sur la prise en charge des problématiques de santé (physique et psychique)</t>
  </si>
  <si>
    <t>N.2.3.6</t>
  </si>
  <si>
    <t>N.2.3.7</t>
  </si>
  <si>
    <t>Dont le nombre de participants bénéficiant d'un soutien sur l'accès au logement</t>
  </si>
  <si>
    <t>Nombre de dossiers d’information et de campagnes de sensibilisation sur les voies de migration légale vers l’Union</t>
  </si>
  <si>
    <t>Nombre de participants recevant des informations ou une aide pour demander le regroupement familial</t>
  </si>
  <si>
    <t>N.2.5.1</t>
  </si>
  <si>
    <t>N.2.5.2</t>
  </si>
  <si>
    <t>Nombre de participants recevant des informations ou une aide pour demander la réunification familiale</t>
  </si>
  <si>
    <t>Nombre de participants bénéficiant de régimes de mobilité</t>
  </si>
  <si>
    <t>R.2.10</t>
  </si>
  <si>
    <t>Nombre de participants ayant demandé la reconnaissance / l’évaluation de leurs qualifications ou aptitudes acquises dans un pays tiers</t>
  </si>
  <si>
    <t>N.2.12</t>
  </si>
  <si>
    <t>N.2.13</t>
  </si>
  <si>
    <t>N.2.14</t>
  </si>
  <si>
    <t>Nombre d'études cofinancées par le fonds</t>
  </si>
  <si>
    <t>N.2.15</t>
  </si>
  <si>
    <t>N.2.16</t>
  </si>
  <si>
    <t>Nombre de systèmes d’information créés ou améliorés avec le soutien du fonds</t>
  </si>
  <si>
    <t>N.2.14.1</t>
  </si>
  <si>
    <t>Nombre de personnes concernées par les études cofinancées par le fonds</t>
  </si>
  <si>
    <t>N.1.8</t>
  </si>
  <si>
    <t>N.1.9</t>
  </si>
  <si>
    <t>N.1.10</t>
  </si>
  <si>
    <t xml:space="preserve">R.1.5
R.1.6
</t>
  </si>
  <si>
    <t xml:space="preserve">N.1.3.2
O.1.3.1
</t>
  </si>
  <si>
    <t xml:space="preserve">R.2.9
O.2.3.1
O.2.3.2.
O.2.3.3
N.2.3.4
N.2.3.5
N.2.3.6
N.2.3.7
</t>
  </si>
  <si>
    <t xml:space="preserve">O.2.3
R.2.8
</t>
  </si>
  <si>
    <t xml:space="preserve">O.2.3
O.2.3.3.1
O.2.3.3.2
O.3.2.3.3
</t>
  </si>
  <si>
    <t xml:space="preserve">N.2.5.1
N.2.5.2
</t>
  </si>
  <si>
    <t xml:space="preserve">N.3.12
N.3.12.1
</t>
  </si>
  <si>
    <t xml:space="preserve">O.3.2
N.3.12.1
</t>
  </si>
  <si>
    <t xml:space="preserve">R.3.6
N.3.3.1
N.3.3.2
N.3.3.3
</t>
  </si>
  <si>
    <t xml:space="preserve">O.3.2
N.3.12
</t>
  </si>
  <si>
    <t xml:space="preserve">O.3.3
R.3.6
</t>
  </si>
  <si>
    <t xml:space="preserve">O.3.3
N.3.3.1
N.3.3.2
N.3.3.3
</t>
  </si>
  <si>
    <t>Indicateurs associés</t>
  </si>
  <si>
    <t>R.1.6</t>
  </si>
  <si>
    <t>Dispositif d'accompagnement</t>
  </si>
  <si>
    <t>Formation</t>
  </si>
  <si>
    <t>Equipement</t>
  </si>
  <si>
    <t>Mesure de retour</t>
  </si>
  <si>
    <t>Rétention &amp; alternatives</t>
  </si>
  <si>
    <t>J</t>
  </si>
  <si>
    <t>Valeur réalisée sur la période allant de la première demande de paiement à la date d'arrêt des comptes de l'acompte 2</t>
  </si>
  <si>
    <t xml:space="preserve">Valeur réalisée sur la période allant de la deuxième demande de paiement à la date d'arrêt des comptes de l'acompte 3
</t>
  </si>
  <si>
    <t>Valeur réalisée sur la période allant du dernier acompte à la date d'arrêt des comptes de la demande de solde</t>
  </si>
  <si>
    <r>
      <t xml:space="preserve">Justification en cas d'écart entre la valeur réalisée et la valeur prévisionnelle à la fin du projet 
</t>
    </r>
    <r>
      <rPr>
        <sz val="10"/>
        <rFont val="Calibri"/>
        <family val="2"/>
        <scheme val="minor"/>
      </rPr>
      <t xml:space="preserve">N.B. : </t>
    </r>
    <r>
      <rPr>
        <sz val="9"/>
        <rFont val="Calibri"/>
        <family val="2"/>
        <scheme val="minor"/>
      </rPr>
      <t xml:space="preserve">s'il s'agit d'une demande de paiement intermédiaire,  préciser si les résultats suivent la courbe normale pour atteindre la valeur prévisionnelle à la fin du projet
</t>
    </r>
    <r>
      <rPr>
        <b/>
        <sz val="10"/>
        <rFont val="Calibri"/>
        <family val="2"/>
        <scheme val="minor"/>
      </rPr>
      <t>ou autres commentaires</t>
    </r>
  </si>
  <si>
    <r>
      <t xml:space="preserve">Justification en cas d'écart entre la valeur réalisée et la valeur prévisionnelle à la fin du projet 
N.B. : </t>
    </r>
    <r>
      <rPr>
        <sz val="9"/>
        <rFont val="Calibri"/>
        <family val="2"/>
        <scheme val="minor"/>
      </rPr>
      <t>s'il s'agit d'une demande de paiement intermédiaire,  préciser si les résultats suivent la courbe normale pour atteindre la valeur prévisionnelle à la fin du projet</t>
    </r>
  </si>
  <si>
    <r>
      <t>Justification en cas d'écart entre la valeur réalisée et la valeur conventionnée</t>
    </r>
    <r>
      <rPr>
        <b/>
        <u/>
        <sz val="10"/>
        <rFont val="Calibri"/>
        <family val="2"/>
        <scheme val="minor"/>
      </rPr>
      <t xml:space="preserve"> à la fin du projet </t>
    </r>
    <r>
      <rPr>
        <b/>
        <sz val="10"/>
        <rFont val="Calibri"/>
        <family val="2"/>
        <scheme val="minor"/>
      </rPr>
      <t xml:space="preserve">
</t>
    </r>
  </si>
  <si>
    <r>
      <t>Données à transmettre à l'autorité de gestion, lors de l'</t>
    </r>
    <r>
      <rPr>
        <b/>
        <u/>
        <sz val="10"/>
        <color theme="1"/>
        <rFont val="Calibri"/>
        <family val="2"/>
        <scheme val="minor"/>
      </rPr>
      <t>acompte 1</t>
    </r>
    <r>
      <rPr>
        <b/>
        <sz val="10"/>
        <color theme="1"/>
        <rFont val="Calibri"/>
        <family val="2"/>
        <scheme val="minor"/>
      </rPr>
      <t>,  afin de répondre aux obligations européennes</t>
    </r>
  </si>
  <si>
    <r>
      <t>Données à transmettre à l'autorité de gestion, lors de l'</t>
    </r>
    <r>
      <rPr>
        <b/>
        <u/>
        <sz val="10"/>
        <color theme="1"/>
        <rFont val="Calibri"/>
        <family val="2"/>
        <scheme val="minor"/>
      </rPr>
      <t>acompte 2</t>
    </r>
    <r>
      <rPr>
        <b/>
        <sz val="10"/>
        <color theme="1"/>
        <rFont val="Calibri"/>
        <family val="2"/>
        <scheme val="minor"/>
      </rPr>
      <t>,  afin de répondre aux obligations européennes</t>
    </r>
  </si>
  <si>
    <r>
      <t>Données à transmettre à l'autorité de gestion, lors de l'</t>
    </r>
    <r>
      <rPr>
        <b/>
        <u/>
        <sz val="10"/>
        <color theme="1"/>
        <rFont val="Calibri"/>
        <family val="2"/>
        <scheme val="minor"/>
      </rPr>
      <t>acompte 3</t>
    </r>
    <r>
      <rPr>
        <b/>
        <sz val="10"/>
        <color theme="1"/>
        <rFont val="Calibri"/>
        <family val="2"/>
        <scheme val="minor"/>
      </rPr>
      <t>,  afin de répondre aux obligations européennes</t>
    </r>
  </si>
  <si>
    <r>
      <t>Données à transmettre à l'autorité de gestion, lors de la</t>
    </r>
    <r>
      <rPr>
        <b/>
        <u/>
        <sz val="10"/>
        <rFont val="Calibri"/>
        <family val="2"/>
        <scheme val="minor"/>
      </rPr>
      <t xml:space="preserve"> demande de solde</t>
    </r>
    <r>
      <rPr>
        <b/>
        <sz val="10"/>
        <rFont val="Calibri"/>
        <family val="2"/>
        <scheme val="minor"/>
      </rPr>
      <t xml:space="preserve"> afin de répondre aux obligations européennes</t>
    </r>
  </si>
  <si>
    <t>Thèmatique</t>
  </si>
  <si>
    <t>FAMI Indicateurs</t>
  </si>
  <si>
    <r>
      <t xml:space="preserve">Vous pouvez utilement consulter le </t>
    </r>
    <r>
      <rPr>
        <b/>
        <sz val="11"/>
        <rFont val="Marianne"/>
        <family val="3"/>
      </rPr>
      <t>guide des indicateurs</t>
    </r>
  </si>
  <si>
    <r>
      <t xml:space="preserve">2/ </t>
    </r>
    <r>
      <rPr>
        <sz val="11"/>
        <rFont val="Marianne"/>
        <family val="3"/>
      </rPr>
      <t xml:space="preserve">Nous vous remercions de </t>
    </r>
    <r>
      <rPr>
        <b/>
        <sz val="11"/>
        <rFont val="Marianne"/>
        <family val="3"/>
      </rPr>
      <t>renseigner les données conventionnées dans la colonne H</t>
    </r>
  </si>
  <si>
    <r>
      <rPr>
        <b/>
        <sz val="11"/>
        <rFont val="Marianne"/>
        <family val="3"/>
      </rPr>
      <t>3/ Compléter</t>
    </r>
    <r>
      <rPr>
        <sz val="11"/>
        <rFont val="Marianne"/>
        <family val="3"/>
      </rPr>
      <t xml:space="preserve"> ensuite les</t>
    </r>
    <r>
      <rPr>
        <b/>
        <sz val="11"/>
        <rFont val="Marianne"/>
        <family val="3"/>
      </rPr>
      <t xml:space="preserve"> valeurs par demande de paiement SANS CUMUL (colonnes I, J, M, P, S)</t>
    </r>
  </si>
  <si>
    <r>
      <rPr>
        <b/>
        <sz val="11"/>
        <rFont val="Marianne"/>
        <family val="3"/>
      </rPr>
      <t>1/</t>
    </r>
    <r>
      <rPr>
        <sz val="11"/>
        <rFont val="Marianne"/>
        <family val="3"/>
      </rPr>
      <t xml:space="preserve"> Afin de faciliter le renseignement de ce tableau,</t>
    </r>
    <r>
      <rPr>
        <b/>
        <sz val="11"/>
        <rFont val="Marianne"/>
        <family val="3"/>
      </rPr>
      <t xml:space="preserve"> veuillez tout d'abord sélectionner dans la colonne "objectif spécifique",</t>
    </r>
    <r>
      <rPr>
        <sz val="11"/>
        <rFont val="Marianne"/>
        <family val="3"/>
      </rPr>
      <t xml:space="preserve"> celui dans lequel s'inscrit votre projet. </t>
    </r>
  </si>
  <si>
    <r>
      <t xml:space="preserve">Valeur à la date de début de la période d'exécution de l'action (J-1)
</t>
    </r>
    <r>
      <rPr>
        <i/>
        <sz val="10"/>
        <color indexed="9"/>
        <rFont val="Calibri"/>
        <family val="2"/>
      </rPr>
      <t xml:space="preserve">
* Si l'indicateur porte sur un nombre d'individus bénéficiaires/équipements, renseigner le nombre de personnes inscrites et en cours de suivi à la date de début  d'exécution de l'action (J-1) = STOCK
A1</t>
    </r>
  </si>
  <si>
    <r>
      <t>Valeur réalisée sur la période</t>
    </r>
    <r>
      <rPr>
        <sz val="10"/>
        <rFont val="Calibri"/>
        <family val="2"/>
        <scheme val="minor"/>
      </rPr>
      <t xml:space="preserve"> allant de la date de début de la période d'exécution (J) de l'action</t>
    </r>
    <r>
      <rPr>
        <b/>
        <sz val="10"/>
        <rFont val="Calibri"/>
        <family val="2"/>
        <scheme val="minor"/>
      </rPr>
      <t xml:space="preserve"> à la date d'arrêt des comptes de l'acompte 1
</t>
    </r>
    <r>
      <rPr>
        <sz val="10"/>
        <rFont val="Calibri"/>
        <family val="2"/>
        <scheme val="minor"/>
      </rPr>
      <t>N.B.</t>
    </r>
    <r>
      <rPr>
        <b/>
        <sz val="10"/>
        <rFont val="Calibri"/>
        <family val="2"/>
        <scheme val="minor"/>
      </rPr>
      <t xml:space="preserve"> </t>
    </r>
    <r>
      <rPr>
        <b/>
        <sz val="9"/>
        <rFont val="Calibri"/>
        <family val="2"/>
        <scheme val="minor"/>
      </rPr>
      <t xml:space="preserve">: </t>
    </r>
    <r>
      <rPr>
        <sz val="9"/>
        <rFont val="Calibri"/>
        <family val="2"/>
        <scheme val="minor"/>
      </rPr>
      <t>Si l'indicateur porte sur le nombre d'individus bénéficiaires / équipements, renseigner le nombre de personnes nouvellement/équipement nouveau inscrit(e)s au cours de la période visée</t>
    </r>
    <r>
      <rPr>
        <b/>
        <sz val="10"/>
        <rFont val="Calibri"/>
        <family val="2"/>
        <scheme val="minor"/>
      </rPr>
      <t xml:space="preserve">
A2</t>
    </r>
  </si>
  <si>
    <r>
      <t xml:space="preserve">Valeur réalisée à la date de la première demande de paiement </t>
    </r>
    <r>
      <rPr>
        <sz val="10"/>
        <rFont val="Calibri"/>
        <family val="2"/>
        <scheme val="minor"/>
      </rPr>
      <t xml:space="preserve">(soit à la date d'arrêt des comptes de l'acompte 1)
</t>
    </r>
    <r>
      <rPr>
        <b/>
        <sz val="10"/>
        <rFont val="Calibri"/>
        <family val="2"/>
        <scheme val="minor"/>
      </rPr>
      <t xml:space="preserve">
A3 = A1+A2
</t>
    </r>
  </si>
  <si>
    <r>
      <t xml:space="preserve">Valeur réalisée sur la période </t>
    </r>
    <r>
      <rPr>
        <sz val="10"/>
        <rFont val="Calibri"/>
        <family val="2"/>
        <scheme val="minor"/>
      </rPr>
      <t xml:space="preserve">allant de l'acompte 1 </t>
    </r>
    <r>
      <rPr>
        <b/>
        <sz val="10"/>
        <rFont val="Calibri"/>
        <family val="2"/>
        <scheme val="minor"/>
      </rPr>
      <t xml:space="preserve">à la date d'arrêt des comptes de l'acompte 2
</t>
    </r>
    <r>
      <rPr>
        <sz val="9"/>
        <rFont val="Calibri"/>
        <family val="2"/>
      </rPr>
      <t xml:space="preserve">N.B. : Si l'indicateur porte sur le nombre d'individus bénéficiaires / équipements, renseigner le nombre de personnes nouvellement/équipements nouveaux inscrit(e)s au cours de la période visée
</t>
    </r>
    <r>
      <rPr>
        <b/>
        <sz val="10"/>
        <rFont val="Calibri"/>
        <family val="2"/>
      </rPr>
      <t>B2</t>
    </r>
  </si>
  <si>
    <r>
      <t xml:space="preserve">Valeur réalisée à la date de l'acompte 2 </t>
    </r>
    <r>
      <rPr>
        <sz val="10"/>
        <rFont val="Calibri"/>
        <family val="2"/>
        <scheme val="minor"/>
      </rPr>
      <t>(soit à la date d'arrêt des comptes de l'acompte 2)</t>
    </r>
    <r>
      <rPr>
        <b/>
        <sz val="10"/>
        <rFont val="Calibri"/>
        <family val="2"/>
        <scheme val="minor"/>
      </rPr>
      <t xml:space="preserve">
</t>
    </r>
    <r>
      <rPr>
        <sz val="9"/>
        <rFont val="Calibri"/>
        <family val="2"/>
        <scheme val="minor"/>
      </rPr>
      <t xml:space="preserve">
</t>
    </r>
    <r>
      <rPr>
        <b/>
        <sz val="10"/>
        <rFont val="Calibri"/>
        <family val="2"/>
        <scheme val="minor"/>
      </rPr>
      <t>B3 = B2+A2+A1</t>
    </r>
    <r>
      <rPr>
        <i/>
        <sz val="10"/>
        <rFont val="Calibri"/>
        <family val="2"/>
        <scheme val="minor"/>
      </rPr>
      <t xml:space="preserve">
</t>
    </r>
  </si>
  <si>
    <r>
      <t xml:space="preserve">Valeur réalisée sur la période allant de l'acompte 2 à la date d'arrêt des comptes de l'acompte 3
</t>
    </r>
    <r>
      <rPr>
        <sz val="9"/>
        <rFont val="Calibri"/>
        <family val="2"/>
      </rPr>
      <t xml:space="preserve">N.B. : Si l'indicateur porte sur le nombre d'individus bénéficiaires / équipements, renseigner le nombre de personnes nouvellement/équipements nouveaux inscrit(e)s au cours de la période visée
</t>
    </r>
    <r>
      <rPr>
        <b/>
        <sz val="10"/>
        <rFont val="Calibri"/>
        <family val="2"/>
      </rPr>
      <t>C1</t>
    </r>
  </si>
  <si>
    <r>
      <t xml:space="preserve">Valeur réalisée à la date de l'acompte 3 (soit à la date d'arrêt des comptes de l'acompte 3)
</t>
    </r>
    <r>
      <rPr>
        <sz val="9"/>
        <rFont val="Calibri"/>
        <family val="2"/>
        <scheme val="minor"/>
      </rPr>
      <t xml:space="preserve">
</t>
    </r>
    <r>
      <rPr>
        <b/>
        <sz val="10"/>
        <rFont val="Calibri"/>
        <family val="2"/>
        <scheme val="minor"/>
      </rPr>
      <t>C2 = C1+B2+A2+A1</t>
    </r>
  </si>
  <si>
    <r>
      <t xml:space="preserve">Valeur réalisée sur la période allantdu dernier acompte à la date d'arrêt des comptes de la demande de solde
</t>
    </r>
    <r>
      <rPr>
        <i/>
        <sz val="9"/>
        <rFont val="Calibri"/>
        <family val="2"/>
      </rPr>
      <t>N.B. : Si l'indicateur porte sur le nombre d'individus bénéficiaires / équipements, renseigner le nombre de personnes nouvellement/équipements nouveaux inscrit(e)s au cours de la période visée</t>
    </r>
    <r>
      <rPr>
        <sz val="9"/>
        <rFont val="Calibri"/>
        <family val="2"/>
      </rPr>
      <t xml:space="preserve">
</t>
    </r>
    <r>
      <rPr>
        <b/>
        <sz val="10"/>
        <rFont val="Calibri"/>
        <family val="2"/>
      </rPr>
      <t>D1</t>
    </r>
  </si>
  <si>
    <r>
      <t xml:space="preserve">Valeur réalisée à la date du solde (soit à la date d'arrêt des comtpes du solde)
</t>
    </r>
    <r>
      <rPr>
        <sz val="9"/>
        <rFont val="Calibri"/>
        <family val="2"/>
        <scheme val="minor"/>
      </rPr>
      <t xml:space="preserve">
</t>
    </r>
    <r>
      <rPr>
        <b/>
        <sz val="10"/>
        <rFont val="Calibri"/>
        <family val="2"/>
        <scheme val="minor"/>
      </rPr>
      <t>D2 = D1+C1+B2+A2+A1</t>
    </r>
  </si>
  <si>
    <t>Valeur à la date de début de la période d'exécution de l'action (J-1) = stock</t>
  </si>
  <si>
    <t>Valeur réalisée sur la période allant de la date de début de la période d'exécution de l'action  (Indicateurs!J) à la date d'arrêt des comptes de l'acompte 1</t>
  </si>
  <si>
    <t>Valeur prévisionnelle à la fin du projet
(conventionnée)</t>
  </si>
  <si>
    <t>Numéro de l'indicateur</t>
  </si>
  <si>
    <t>N.2.10.1</t>
  </si>
  <si>
    <t>O.1.1.1
O.1.1.2
O.1.1.3
N.1.1.4</t>
  </si>
  <si>
    <t>O.1.3
O.1.4</t>
  </si>
  <si>
    <t>N.1.3.2
O.1.4.1</t>
  </si>
  <si>
    <t>K</t>
  </si>
  <si>
    <t>N</t>
  </si>
  <si>
    <t>_ Des règles de format sont mises en place. Merci de ne pas les modifier.
_ Si des cellules se colorent en rouge, cela nécessite une action complémentaire de votre part (des explications peuvent se trouver dans l'onglet cohérence). S'il s'agit de justification à donner, la couleur ne disparaitra pas.</t>
  </si>
  <si>
    <t>Indicateur de rattachement pour le décompte</t>
  </si>
  <si>
    <t>dont bénéficiaires de la protection internationale</t>
  </si>
  <si>
    <t>hors bénéficiaires de la protection internationale</t>
  </si>
  <si>
    <t>contrôle</t>
  </si>
  <si>
    <t>Q</t>
  </si>
  <si>
    <t>T</t>
  </si>
  <si>
    <t>Population + Ssindicateru de réalisation</t>
  </si>
  <si>
    <t>2. Indicateur avec déclinaison H/F/NB</t>
  </si>
  <si>
    <t>3. Population + SS indicateur</t>
  </si>
  <si>
    <t>Nombre de participants recevant des informations ou une aide pour demander le regroupement familial (hors BPI)</t>
  </si>
  <si>
    <t>Nombre de participants recevant des informations ou une aide pour demander la réunification familiale (BPI)</t>
  </si>
  <si>
    <t>4. SS indicateru de réalisation</t>
  </si>
  <si>
    <t>6. déclinaison avec ss indicateur</t>
  </si>
  <si>
    <t>dont bénéficiaires de la protection temporaire</t>
  </si>
  <si>
    <t>hors bénéficiaires de la protection temporaire</t>
  </si>
  <si>
    <t>dont bénéficiaire de la protection temporaire</t>
  </si>
  <si>
    <t>1.NC</t>
  </si>
  <si>
    <t>7. BPT/HORS BPT</t>
  </si>
  <si>
    <t>8. BPI/HORS BPI</t>
  </si>
  <si>
    <t>4. SS indicateur de réalisation</t>
  </si>
  <si>
    <t>I</t>
  </si>
  <si>
    <t>Nom du porteur de projet :</t>
  </si>
  <si>
    <t>Intitulé du projet :</t>
  </si>
  <si>
    <t>N° Synergie :</t>
  </si>
  <si>
    <t>Tableau de remontée des indicateurs - FAMI
Fonds Asile Migration et Intégration
2021-2027</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</si>
</sst>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1"/>
      <color theme="1"/>
      <name val="Calibri"/>
      <family val="2"/>
      <scheme val="minor"/>
    </font>
    <font>
      <b/>
      <u/>
      <sz val="11"/>
      <color theme="8" tint="-0.249977111117893"/>
      <name val="Calibri"/>
      <family val="2"/>
      <scheme val="minor"/>
    </font>
    <font>
      <b/>
      <sz val="11"/>
      <color theme="8" tint="-0.249977111117893"/>
      <name val="Calibri"/>
      <family val="2"/>
      <scheme val="minor"/>
    </font>
    <font>
      <b/>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sz val="10"/>
      <color rgb="FF000000"/>
      <name val="Calibri"/>
      <family val="2"/>
      <scheme val="minor"/>
    </font>
    <font>
      <b/>
      <sz val="10"/>
      <color rgb="FF262626"/>
      <name val="Calibri"/>
      <family val="2"/>
      <scheme val="minor"/>
    </font>
    <font>
      <b/>
      <sz val="10"/>
      <color rgb="FFFFFFFF"/>
      <name val="Calibri"/>
      <family val="2"/>
      <scheme val="minor"/>
    </font>
    <font>
      <i/>
      <sz val="10"/>
      <color indexed="9"/>
      <name val="Calibri"/>
      <family val="2"/>
    </font>
    <font>
      <sz val="11"/>
      <color theme="1"/>
      <name val="Calibri"/>
      <family val="2"/>
      <scheme val="minor"/>
    </font>
    <font>
      <b/>
      <sz val="9"/>
      <name val="Calibri"/>
      <family val="2"/>
      <scheme val="minor"/>
    </font>
    <font>
      <sz val="9"/>
      <name val="Calibri"/>
      <family val="2"/>
      <scheme val="minor"/>
    </font>
    <font>
      <sz val="9"/>
      <name val="Calibri"/>
      <family val="2"/>
    </font>
    <font>
      <b/>
      <sz val="10"/>
      <name val="Calibri"/>
      <family val="2"/>
    </font>
    <font>
      <i/>
      <sz val="10"/>
      <name val="Calibri"/>
      <family val="2"/>
      <scheme val="minor"/>
    </font>
    <font>
      <b/>
      <u/>
      <sz val="10"/>
      <name val="Calibri"/>
      <family val="2"/>
      <scheme val="minor"/>
    </font>
    <font>
      <b/>
      <u/>
      <sz val="10"/>
      <color theme="1"/>
      <name val="Calibri"/>
      <family val="2"/>
      <scheme val="minor"/>
    </font>
    <font>
      <b/>
      <sz val="24"/>
      <color theme="1"/>
      <name val="Calibri"/>
      <family val="2"/>
      <scheme val="minor"/>
    </font>
    <font>
      <b/>
      <u/>
      <sz val="11"/>
      <name val="Calibri"/>
      <family val="2"/>
      <scheme val="minor"/>
    </font>
    <font>
      <b/>
      <sz val="11"/>
      <name val="Marianne"/>
      <family val="3"/>
    </font>
    <font>
      <b/>
      <u/>
      <sz val="11"/>
      <name val="Marianne"/>
      <family val="3"/>
    </font>
    <font>
      <sz val="11"/>
      <name val="Marianne"/>
      <family val="3"/>
    </font>
    <font>
      <b/>
      <sz val="11"/>
      <color theme="5" tint="-0.249977111117893"/>
      <name val="Calibri"/>
      <family val="2"/>
      <scheme val="minor"/>
    </font>
    <font>
      <b/>
      <sz val="14"/>
      <color theme="8" tint="-0.249977111117893"/>
      <name val="Calibri"/>
      <family val="2"/>
      <scheme val="minor"/>
    </font>
    <font>
      <b/>
      <sz val="11"/>
      <color theme="5" tint="-0.249977111117893"/>
      <name val="Marianne"/>
      <family val="3"/>
    </font>
    <font>
      <b/>
      <sz val="18"/>
      <color theme="1"/>
      <name val="Calibri"/>
      <family val="2"/>
      <scheme val="minor"/>
    </font>
    <font>
      <i/>
      <sz val="9"/>
      <name val="Calibri"/>
      <family val="2"/>
    </font>
    <font>
      <b/>
      <sz val="10"/>
      <color theme="0"/>
      <name val="Calibri"/>
      <family val="2"/>
      <scheme val="minor"/>
    </font>
    <font>
      <sz val="18"/>
      <color theme="1"/>
      <name val="Arial"/>
      <family val="2"/>
    </font>
    <font>
      <b/>
      <sz val="11"/>
      <name val="Calibri"/>
      <family val="2"/>
      <scheme val="minor"/>
    </font>
    <font>
      <sz val="10"/>
      <color theme="1"/>
      <name val="Marianne"/>
      <family val="3"/>
    </font>
    <font>
      <sz val="10"/>
      <color rgb="FFFF0000"/>
      <name val="Calibri"/>
      <family val="2"/>
      <scheme val="minor"/>
    </font>
  </fonts>
  <fills count="4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8" tint="-0.249977111117893"/>
        <bgColor indexed="64"/>
      </patternFill>
    </fill>
    <fill>
      <patternFill patternType="solid">
        <fgColor theme="5" tint="0.79998168889431442"/>
        <bgColor indexed="64"/>
      </patternFill>
    </fill>
    <fill>
      <patternFill patternType="gray0625">
        <fgColor theme="1" tint="0.499984740745262"/>
        <bgColor theme="2"/>
      </patternFill>
    </fill>
    <fill>
      <patternFill patternType="gray0625">
        <fgColor theme="1" tint="0.499984740745262"/>
        <bgColor theme="0"/>
      </patternFill>
    </fill>
    <fill>
      <patternFill patternType="gray0625">
        <fgColor theme="1" tint="0.499984740745262"/>
        <bgColor theme="0" tint="-4.9989318521683403E-2"/>
      </patternFill>
    </fill>
    <fill>
      <patternFill patternType="solid">
        <fgColor theme="4" tint="0.79998168889431442"/>
        <bgColor theme="9" tint="0.79998168889431442"/>
      </patternFill>
    </fill>
    <fill>
      <patternFill patternType="gray0625">
        <fgColor theme="1" tint="0.499984740745262"/>
        <bgColor theme="4" tint="0.79998168889431442"/>
      </patternFill>
    </fill>
    <fill>
      <patternFill patternType="gray0625">
        <fgColor theme="1" tint="0.499984740745262"/>
        <bgColor indexed="65"/>
      </patternFill>
    </fill>
    <fill>
      <patternFill patternType="darkTrellis"/>
    </fill>
    <fill>
      <patternFill patternType="darkTrellis">
        <bgColor theme="2"/>
      </patternFill>
    </fill>
    <fill>
      <patternFill patternType="solid">
        <fgColor indexed="6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CECFF"/>
        <bgColor indexed="64"/>
      </patternFill>
    </fill>
    <fill>
      <patternFill patternType="solid">
        <fgColor theme="4" tint="0.79995117038483843"/>
        <bgColor theme="1" tint="0.34998626667073579"/>
      </patternFill>
    </fill>
    <fill>
      <patternFill patternType="solid">
        <fgColor theme="0"/>
        <bgColor theme="1" tint="0.499984740745262"/>
      </patternFill>
    </fill>
    <fill>
      <patternFill patternType="solid">
        <fgColor theme="4" tint="0.79998168889431442"/>
        <bgColor theme="1" tint="0.499984740745262"/>
      </patternFill>
    </fill>
    <fill>
      <patternFill patternType="solid">
        <fgColor rgb="FFFFCCCC"/>
        <bgColor indexed="64"/>
      </patternFill>
    </fill>
    <fill>
      <patternFill patternType="solid">
        <fgColor rgb="FFFFCCCC"/>
        <bgColor theme="9" tint="0.79998168889431442"/>
      </patternFill>
    </fill>
    <fill>
      <patternFill patternType="gray0625">
        <fgColor theme="1" tint="0.499984740745262"/>
        <bgColor theme="8" tint="0.39997558519241921"/>
      </patternFill>
    </fill>
    <fill>
      <patternFill patternType="gray0625">
        <fgColor theme="1" tint="0.499984740745262"/>
        <bgColor theme="8" tint="0.59999389629810485"/>
      </patternFill>
    </fill>
    <fill>
      <patternFill patternType="solid">
        <fgColor theme="8" tint="0.79998168889431442"/>
        <bgColor theme="4" tint="0.79998168889431442"/>
      </patternFill>
    </fill>
    <fill>
      <patternFill patternType="gray0625">
        <fgColor theme="1" tint="0.499984740745262"/>
        <bgColor rgb="FF99CCFF"/>
      </patternFill>
    </fill>
    <fill>
      <patternFill patternType="gray0625">
        <fgColor theme="1" tint="0.499984740745262"/>
        <bgColor rgb="FFFFCCCC"/>
      </patternFill>
    </fill>
    <fill>
      <patternFill patternType="solid">
        <fgColor rgb="FF99CCFF"/>
        <bgColor indexed="64"/>
      </patternFill>
    </fill>
    <fill>
      <patternFill patternType="darkGray"/>
    </fill>
    <fill>
      <patternFill patternType="darkGray">
        <bgColor theme="4" tint="0.79995117038483843"/>
      </patternFill>
    </fill>
    <fill>
      <patternFill patternType="solid">
        <fgColor theme="0" tint="-4.9989318521683403E-2"/>
        <bgColor theme="9" tint="0.79998168889431442"/>
      </patternFill>
    </fill>
    <fill>
      <patternFill patternType="solid">
        <fgColor theme="2"/>
        <bgColor theme="9" tint="0.79998168889431442"/>
      </patternFill>
    </fill>
    <fill>
      <patternFill patternType="gray0625">
        <fgColor theme="1" tint="0.499984740745262"/>
        <bgColor theme="7" tint="0.59999389629810485"/>
      </patternFill>
    </fill>
    <fill>
      <patternFill patternType="darkTrellis">
        <bgColor rgb="FFFFCCC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2" fillId="0" borderId="0"/>
  </cellStyleXfs>
  <cellXfs count="231">
    <xf numFmtId="0" fontId="0" fillId="0" borderId="0" xfId="0"/>
    <xf numFmtId="0" fontId="6" fillId="11" borderId="6" xfId="0"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13" borderId="6"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right" vertical="center" wrapText="1"/>
      <protection locked="0"/>
    </xf>
    <xf numFmtId="0" fontId="7" fillId="4" borderId="1" xfId="0" applyFont="1" applyFill="1" applyBorder="1" applyAlignment="1" applyProtection="1">
      <alignment vertical="center" wrapText="1"/>
      <protection locked="0"/>
    </xf>
    <xf numFmtId="0" fontId="8" fillId="4" borderId="1" xfId="0" applyFont="1" applyFill="1" applyBorder="1" applyAlignment="1" applyProtection="1">
      <alignment horizontal="right" vertical="center" wrapText="1"/>
      <protection locked="0"/>
    </xf>
    <xf numFmtId="0" fontId="5" fillId="8" borderId="2" xfId="0" applyFont="1" applyFill="1" applyBorder="1" applyAlignment="1" applyProtection="1">
      <alignment vertical="center" wrapText="1"/>
      <protection locked="0"/>
    </xf>
    <xf numFmtId="0" fontId="6" fillId="8"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right" vertical="center" wrapText="1"/>
      <protection locked="0"/>
    </xf>
    <xf numFmtId="0" fontId="5"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7" fillId="8" borderId="1" xfId="0" applyFont="1" applyFill="1" applyBorder="1" applyAlignment="1" applyProtection="1">
      <alignment vertical="center" wrapText="1"/>
      <protection locked="0"/>
    </xf>
    <xf numFmtId="0" fontId="4" fillId="8"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justify" vertical="center" wrapText="1"/>
      <protection locked="0"/>
    </xf>
    <xf numFmtId="0" fontId="5"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right" vertical="center" wrapText="1"/>
      <protection locked="0"/>
    </xf>
    <xf numFmtId="0" fontId="5" fillId="7"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right" vertical="center" wrapText="1"/>
      <protection locked="0"/>
    </xf>
    <xf numFmtId="0" fontId="7" fillId="4" borderId="1" xfId="0" applyFont="1" applyFill="1" applyBorder="1" applyAlignment="1" applyProtection="1">
      <alignment horizontal="right" vertical="center" wrapText="1"/>
      <protection locked="0"/>
    </xf>
    <xf numFmtId="0" fontId="7"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left" vertical="center" wrapText="1"/>
      <protection locked="0"/>
    </xf>
    <xf numFmtId="0" fontId="0" fillId="2" borderId="0" xfId="0" applyFill="1" applyAlignment="1" applyProtection="1">
      <alignment vertical="center" wrapText="1"/>
      <protection locked="0"/>
    </xf>
    <xf numFmtId="0" fontId="0" fillId="2" borderId="0" xfId="0" applyFill="1" applyAlignment="1" applyProtection="1">
      <alignment wrapText="1"/>
      <protection locked="0"/>
    </xf>
    <xf numFmtId="0" fontId="2" fillId="4" borderId="0" xfId="0" applyFont="1" applyFill="1" applyAlignment="1" applyProtection="1">
      <alignment vertical="center" wrapText="1"/>
      <protection locked="0"/>
    </xf>
    <xf numFmtId="0" fontId="23" fillId="4" borderId="0" xfId="0" applyFont="1" applyFill="1" applyAlignment="1" applyProtection="1">
      <alignment vertical="center" wrapText="1"/>
      <protection locked="0"/>
    </xf>
    <xf numFmtId="0" fontId="23" fillId="4" borderId="0" xfId="0" applyFont="1" applyFill="1" applyAlignment="1" applyProtection="1">
      <alignment horizontal="left" vertical="center" wrapText="1"/>
      <protection locked="0"/>
    </xf>
    <xf numFmtId="0" fontId="25" fillId="4" borderId="0" xfId="0" applyFont="1" applyFill="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0" fontId="26" fillId="4" borderId="0" xfId="0" applyFont="1" applyFill="1" applyAlignment="1" applyProtection="1">
      <alignment vertical="center" wrapText="1"/>
      <protection locked="0"/>
    </xf>
    <xf numFmtId="0" fontId="22" fillId="4" borderId="0" xfId="0" applyFont="1" applyFill="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4" fillId="16" borderId="3"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1" fontId="5" fillId="6"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0" borderId="1" xfId="0" applyFill="1" applyBorder="1" applyAlignment="1" applyProtection="1">
      <alignment horizontal="right" vertical="center" wrapText="1"/>
      <protection locked="0"/>
    </xf>
    <xf numFmtId="0" fontId="7" fillId="18" borderId="1" xfId="0" applyFont="1" applyFill="1" applyBorder="1" applyAlignment="1" applyProtection="1">
      <alignment vertical="center" wrapText="1"/>
      <protection locked="0"/>
    </xf>
    <xf numFmtId="0" fontId="7" fillId="17" borderId="1" xfId="0" applyFont="1" applyFill="1" applyBorder="1" applyAlignment="1" applyProtection="1">
      <alignment vertical="center" wrapText="1"/>
      <protection locked="0"/>
    </xf>
    <xf numFmtId="0" fontId="7" fillId="22" borderId="1" xfId="0" applyFont="1" applyFill="1" applyBorder="1" applyAlignment="1" applyProtection="1">
      <alignment vertical="center" wrapText="1"/>
      <protection locked="0"/>
    </xf>
    <xf numFmtId="0" fontId="5" fillId="21" borderId="1" xfId="0" applyFont="1" applyFill="1" applyBorder="1" applyAlignment="1" applyProtection="1">
      <alignment vertical="center" wrapText="1"/>
      <protection locked="0"/>
    </xf>
    <xf numFmtId="0" fontId="7" fillId="21" borderId="1" xfId="0" applyFont="1" applyFill="1" applyBorder="1" applyAlignment="1" applyProtection="1">
      <alignment vertical="center" wrapText="1"/>
      <protection locked="0"/>
    </xf>
    <xf numFmtId="0" fontId="7" fillId="19" borderId="1" xfId="0" applyFont="1" applyFill="1" applyBorder="1" applyAlignment="1" applyProtection="1">
      <alignment vertical="center" wrapText="1"/>
      <protection locked="0"/>
    </xf>
    <xf numFmtId="0" fontId="5" fillId="19" borderId="1" xfId="0" applyFont="1" applyFill="1" applyBorder="1" applyAlignment="1" applyProtection="1">
      <alignment vertical="center" wrapText="1"/>
      <protection locked="0"/>
    </xf>
    <xf numFmtId="0" fontId="5" fillId="19" borderId="1" xfId="0" applyFont="1" applyFill="1" applyBorder="1" applyAlignment="1" applyProtection="1">
      <alignment horizontal="justify" vertical="center" wrapText="1"/>
      <protection locked="0"/>
    </xf>
    <xf numFmtId="0" fontId="0" fillId="21" borderId="1" xfId="0" applyFill="1" applyBorder="1" applyAlignment="1" applyProtection="1">
      <alignment horizontal="center" vertical="center" wrapText="1"/>
    </xf>
    <xf numFmtId="0" fontId="30" fillId="10" borderId="6" xfId="0" applyFont="1" applyFill="1" applyBorder="1" applyAlignment="1" applyProtection="1">
      <alignment horizontal="center" vertical="center" wrapText="1"/>
    </xf>
    <xf numFmtId="0" fontId="7" fillId="23" borderId="1" xfId="0" applyFont="1" applyFill="1" applyBorder="1" applyAlignment="1" applyProtection="1">
      <alignment vertical="center" wrapText="1"/>
      <protection locked="0"/>
    </xf>
    <xf numFmtId="0" fontId="7" fillId="24" borderId="1" xfId="0" applyFont="1" applyFill="1" applyBorder="1" applyAlignment="1" applyProtection="1">
      <alignment vertical="center" wrapText="1"/>
      <protection locked="0"/>
    </xf>
    <xf numFmtId="0" fontId="8" fillId="23" borderId="1"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22" fillId="4" borderId="0" xfId="0" applyFont="1" applyFill="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0" fontId="28" fillId="2" borderId="0" xfId="0" applyFont="1" applyFill="1" applyAlignment="1" applyProtection="1">
      <alignment horizontal="center" vertical="center" wrapText="1"/>
      <protection locked="0"/>
    </xf>
    <xf numFmtId="0" fontId="28" fillId="2" borderId="0" xfId="0" applyFont="1" applyFill="1" applyAlignment="1" applyProtection="1">
      <alignment vertical="center" wrapText="1"/>
      <protection locked="0"/>
    </xf>
    <xf numFmtId="0" fontId="7" fillId="26" borderId="1" xfId="0" applyFont="1" applyFill="1" applyBorder="1" applyAlignment="1" applyProtection="1">
      <alignment vertical="center" wrapText="1"/>
      <protection locked="0"/>
    </xf>
    <xf numFmtId="0" fontId="8" fillId="26"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right" vertical="center" wrapText="1"/>
      <protection locked="0"/>
    </xf>
    <xf numFmtId="0" fontId="8" fillId="27" borderId="1" xfId="0" applyFont="1" applyFill="1" applyBorder="1" applyAlignment="1" applyProtection="1">
      <alignment horizontal="right" vertical="center" wrapText="1"/>
      <protection locked="0"/>
    </xf>
    <xf numFmtId="0" fontId="4" fillId="27" borderId="2" xfId="0" applyFont="1" applyFill="1" applyBorder="1" applyAlignment="1" applyProtection="1">
      <alignment horizontal="center" vertical="center" wrapText="1"/>
      <protection locked="0"/>
    </xf>
    <xf numFmtId="0" fontId="7" fillId="27" borderId="1" xfId="0" applyFont="1" applyFill="1" applyBorder="1" applyAlignment="1" applyProtection="1">
      <alignment horizontal="center" vertical="center" wrapText="1"/>
      <protection locked="0"/>
    </xf>
    <xf numFmtId="0" fontId="8" fillId="27" borderId="2" xfId="0" applyFont="1" applyFill="1" applyBorder="1" applyAlignment="1" applyProtection="1">
      <alignment horizontal="right" vertical="center" wrapText="1"/>
      <protection locked="0"/>
    </xf>
    <xf numFmtId="0" fontId="0" fillId="25" borderId="0" xfId="0" applyFill="1" applyProtection="1"/>
    <xf numFmtId="0" fontId="0" fillId="0" borderId="0" xfId="0" applyAlignment="1" applyProtection="1">
      <alignment vertical="center"/>
    </xf>
    <xf numFmtId="0" fontId="0" fillId="0" borderId="0" xfId="0" applyProtection="1"/>
    <xf numFmtId="0" fontId="32" fillId="25" borderId="0" xfId="0" applyFont="1" applyFill="1" applyAlignment="1" applyProtection="1">
      <alignment horizontal="center" vertical="center" wrapText="1"/>
    </xf>
    <xf numFmtId="0" fontId="31" fillId="0" borderId="0" xfId="0" applyFont="1" applyProtection="1"/>
    <xf numFmtId="0" fontId="4" fillId="4" borderId="1" xfId="0" applyFont="1" applyFill="1" applyBorder="1" applyAlignment="1" applyProtection="1">
      <alignment horizontal="center" vertical="center" wrapText="1"/>
    </xf>
    <xf numFmtId="0" fontId="6" fillId="10" borderId="6" xfId="0"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6" fillId="6" borderId="1" xfId="0" applyFont="1" applyFill="1" applyBorder="1" applyAlignment="1" applyProtection="1">
      <alignment horizontal="center" vertical="center" wrapText="1"/>
    </xf>
    <xf numFmtId="0" fontId="0" fillId="25" borderId="1" xfId="0" applyFill="1" applyBorder="1" applyProtection="1"/>
    <xf numFmtId="0" fontId="7" fillId="25" borderId="1" xfId="0" applyFont="1" applyFill="1" applyBorder="1" applyAlignment="1" applyProtection="1">
      <alignment horizontal="center" vertical="center" wrapText="1"/>
    </xf>
    <xf numFmtId="0" fontId="0" fillId="0" borderId="0" xfId="0" applyAlignment="1" applyProtection="1">
      <alignment horizontal="lef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right" vertical="center" wrapText="1"/>
    </xf>
    <xf numFmtId="0" fontId="7" fillId="29" borderId="1" xfId="0" applyFont="1" applyFill="1" applyBorder="1" applyAlignment="1" applyProtection="1">
      <alignment vertical="center" wrapText="1"/>
    </xf>
    <xf numFmtId="0" fontId="7" fillId="4" borderId="1" xfId="0" applyFont="1" applyFill="1" applyBorder="1" applyAlignment="1" applyProtection="1">
      <alignment vertical="center" wrapText="1"/>
    </xf>
    <xf numFmtId="0" fontId="7"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right" vertical="center" wrapText="1"/>
    </xf>
    <xf numFmtId="0" fontId="8" fillId="27" borderId="2" xfId="0" applyFont="1" applyFill="1" applyBorder="1" applyAlignment="1" applyProtection="1">
      <alignment horizontal="right" vertical="center" wrapText="1"/>
    </xf>
    <xf numFmtId="0" fontId="8" fillId="30" borderId="1" xfId="0" applyFont="1" applyFill="1" applyBorder="1" applyAlignment="1" applyProtection="1">
      <alignment horizontal="right" vertical="center" wrapText="1"/>
    </xf>
    <xf numFmtId="0" fontId="5" fillId="31" borderId="1" xfId="0" applyFont="1" applyFill="1" applyBorder="1" applyAlignment="1" applyProtection="1">
      <alignment horizontal="center" vertical="center" wrapText="1"/>
    </xf>
    <xf numFmtId="0" fontId="5" fillId="8" borderId="2" xfId="0" applyFont="1" applyFill="1" applyBorder="1" applyAlignment="1" applyProtection="1">
      <alignment vertical="center" wrapText="1"/>
    </xf>
    <xf numFmtId="0" fontId="6" fillId="8" borderId="2" xfId="0" applyFont="1" applyFill="1" applyBorder="1" applyAlignment="1" applyProtection="1">
      <alignment horizontal="righ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right" vertical="center" wrapText="1"/>
    </xf>
    <xf numFmtId="0" fontId="8" fillId="0" borderId="1" xfId="0" applyFont="1" applyFill="1" applyBorder="1" applyAlignment="1" applyProtection="1">
      <alignment horizontal="right" vertical="center" wrapText="1"/>
    </xf>
    <xf numFmtId="0" fontId="7" fillId="4" borderId="1" xfId="0" applyFont="1" applyFill="1" applyBorder="1" applyAlignment="1" applyProtection="1">
      <alignment horizontal="right" vertical="center" wrapText="1"/>
    </xf>
    <xf numFmtId="0" fontId="5" fillId="8" borderId="1" xfId="0" applyFont="1" applyFill="1" applyBorder="1" applyAlignment="1" applyProtection="1">
      <alignment vertical="center" wrapText="1"/>
    </xf>
    <xf numFmtId="0" fontId="6" fillId="8" borderId="1" xfId="0" applyFont="1" applyFill="1" applyBorder="1" applyAlignment="1" applyProtection="1">
      <alignment horizontal="right" vertical="center" wrapText="1"/>
    </xf>
    <xf numFmtId="0" fontId="7" fillId="8" borderId="1" xfId="0" applyFont="1" applyFill="1" applyBorder="1" applyAlignment="1" applyProtection="1">
      <alignment vertical="center" wrapText="1"/>
    </xf>
    <xf numFmtId="0" fontId="4" fillId="8" borderId="1" xfId="0" applyFont="1" applyFill="1" applyBorder="1" applyAlignment="1" applyProtection="1">
      <alignment horizontal="right" vertical="center" wrapText="1"/>
    </xf>
    <xf numFmtId="0" fontId="6" fillId="8"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8" borderId="1" xfId="0" applyFont="1" applyFill="1" applyBorder="1" applyAlignment="1" applyProtection="1">
      <alignment horizontal="justify" vertical="center" wrapText="1"/>
    </xf>
    <xf numFmtId="0" fontId="4" fillId="8"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6" fillId="7" borderId="1" xfId="0" applyFont="1" applyFill="1" applyBorder="1" applyAlignment="1" applyProtection="1">
      <alignment horizontal="right" vertical="center" wrapText="1"/>
    </xf>
    <xf numFmtId="0" fontId="5" fillId="7" borderId="1" xfId="0" applyFont="1" applyFill="1" applyBorder="1" applyAlignment="1" applyProtection="1">
      <alignment horizontal="justify" vertical="center" wrapText="1"/>
    </xf>
    <xf numFmtId="0" fontId="0" fillId="9" borderId="1" xfId="0"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4" fillId="3" borderId="1" xfId="0" applyFont="1" applyFill="1" applyBorder="1" applyAlignment="1" applyProtection="1">
      <alignment horizontal="center" vertical="center" wrapText="1"/>
    </xf>
    <xf numFmtId="0" fontId="5"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justify" vertical="center" wrapText="1"/>
    </xf>
    <xf numFmtId="0" fontId="7" fillId="26" borderId="1" xfId="0" applyFont="1" applyFill="1" applyBorder="1" applyAlignment="1" applyProtection="1">
      <alignment vertical="center" wrapText="1"/>
    </xf>
    <xf numFmtId="0" fontId="4" fillId="26" borderId="1" xfId="0" applyFont="1" applyFill="1" applyBorder="1" applyAlignment="1" applyProtection="1">
      <alignment horizontal="center" vertical="center" wrapText="1"/>
    </xf>
    <xf numFmtId="0" fontId="8" fillId="26" borderId="1" xfId="0" applyFont="1" applyFill="1" applyBorder="1" applyAlignment="1" applyProtection="1">
      <alignment horizontal="right" vertical="center" wrapText="1"/>
    </xf>
    <xf numFmtId="0" fontId="0" fillId="25" borderId="1" xfId="0" applyFill="1" applyBorder="1" applyAlignment="1" applyProtection="1">
      <alignment horizontal="center" vertical="center" wrapText="1"/>
    </xf>
    <xf numFmtId="0" fontId="7" fillId="26" borderId="1" xfId="0" applyFont="1" applyFill="1" applyBorder="1" applyAlignment="1" applyProtection="1">
      <alignment horizontal="left" vertical="center" wrapText="1"/>
    </xf>
    <xf numFmtId="0" fontId="7" fillId="28" borderId="1" xfId="0" applyFont="1" applyFill="1" applyBorder="1" applyAlignment="1" applyProtection="1">
      <alignment horizontal="left" vertical="center" wrapText="1"/>
    </xf>
    <xf numFmtId="0" fontId="4" fillId="28" borderId="1" xfId="0" applyFont="1" applyFill="1" applyBorder="1" applyAlignment="1" applyProtection="1">
      <alignment horizontal="center" vertical="center" wrapText="1"/>
    </xf>
    <xf numFmtId="0" fontId="8" fillId="27" borderId="1" xfId="0" applyFont="1" applyFill="1" applyBorder="1" applyAlignment="1" applyProtection="1">
      <alignment horizontal="right" vertical="center" wrapText="1"/>
    </xf>
    <xf numFmtId="0" fontId="8" fillId="0" borderId="1" xfId="0" applyFont="1" applyFill="1" applyBorder="1" applyAlignment="1" applyProtection="1">
      <alignment vertical="center" wrapText="1"/>
    </xf>
    <xf numFmtId="0" fontId="8" fillId="4"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0" fillId="9" borderId="1" xfId="0" quotePrefix="1" applyFill="1" applyBorder="1" applyAlignment="1" applyProtection="1">
      <alignment horizontal="center" vertical="center" wrapText="1"/>
    </xf>
    <xf numFmtId="0" fontId="5" fillId="9"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justify" vertical="center" wrapText="1"/>
    </xf>
    <xf numFmtId="0" fontId="5" fillId="9" borderId="1" xfId="0" applyFont="1" applyFill="1" applyBorder="1" applyAlignment="1" applyProtection="1">
      <alignment vertical="center" wrapText="1"/>
    </xf>
    <xf numFmtId="0" fontId="5" fillId="2" borderId="1" xfId="0" applyFont="1" applyFill="1" applyBorder="1" applyAlignment="1" applyProtection="1">
      <alignment horizontal="left" vertical="center" wrapText="1"/>
    </xf>
    <xf numFmtId="0" fontId="7" fillId="9" borderId="1" xfId="0" applyFont="1" applyFill="1" applyBorder="1" applyAlignment="1" applyProtection="1">
      <alignment vertical="center" wrapText="1"/>
    </xf>
    <xf numFmtId="0" fontId="0" fillId="5" borderId="0" xfId="0" applyFill="1" applyAlignment="1" applyProtection="1">
      <alignment vertical="center" wrapText="1"/>
      <protection locked="0"/>
    </xf>
    <xf numFmtId="0" fontId="21" fillId="2" borderId="0" xfId="0" applyFont="1" applyFill="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right" vertical="center" wrapText="1"/>
      <protection locked="0"/>
    </xf>
    <xf numFmtId="0" fontId="0" fillId="0" borderId="1" xfId="0" applyFill="1" applyBorder="1" applyAlignment="1" applyProtection="1">
      <alignment horizontal="center" vertical="center" wrapText="1"/>
    </xf>
    <xf numFmtId="0" fontId="7" fillId="0" borderId="6"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0" fillId="33" borderId="1" xfId="0" applyFill="1" applyBorder="1" applyAlignment="1" applyProtection="1">
      <alignment horizontal="right" vertical="center" wrapText="1"/>
      <protection locked="0"/>
    </xf>
    <xf numFmtId="0" fontId="7" fillId="32" borderId="1" xfId="0" applyFont="1" applyFill="1" applyBorder="1" applyAlignment="1" applyProtection="1">
      <alignment vertical="center" wrapText="1"/>
      <protection locked="0"/>
    </xf>
    <xf numFmtId="0" fontId="5" fillId="32" borderId="1" xfId="0" applyFont="1" applyFill="1" applyBorder="1" applyAlignment="1" applyProtection="1">
      <alignment vertical="center" wrapText="1"/>
      <protection locked="0"/>
    </xf>
    <xf numFmtId="0" fontId="5" fillId="32" borderId="1" xfId="0" applyFont="1" applyFill="1" applyBorder="1" applyAlignment="1" applyProtection="1">
      <alignment horizontal="justify" vertical="center" wrapText="1"/>
      <protection locked="0"/>
    </xf>
    <xf numFmtId="0" fontId="7" fillId="34" borderId="1" xfId="0" applyFont="1" applyFill="1" applyBorder="1" applyAlignment="1" applyProtection="1">
      <alignment vertical="center" wrapText="1"/>
      <protection locked="0"/>
    </xf>
    <xf numFmtId="0" fontId="7" fillId="35" borderId="1" xfId="0" applyFont="1" applyFill="1" applyBorder="1" applyAlignment="1" applyProtection="1">
      <alignment vertical="center" wrapText="1"/>
      <protection locked="0"/>
    </xf>
    <xf numFmtId="0" fontId="5" fillId="36" borderId="1" xfId="0" applyFont="1" applyFill="1" applyBorder="1" applyAlignment="1" applyProtection="1">
      <alignment vertical="center" wrapText="1"/>
      <protection locked="0"/>
    </xf>
    <xf numFmtId="0" fontId="7" fillId="37" borderId="1" xfId="0" applyFont="1" applyFill="1" applyBorder="1" applyAlignment="1" applyProtection="1">
      <alignment vertical="center" wrapText="1"/>
      <protection locked="0"/>
    </xf>
    <xf numFmtId="0" fontId="7" fillId="38" borderId="1" xfId="0" applyFont="1" applyFill="1" applyBorder="1" applyAlignment="1" applyProtection="1">
      <alignment vertical="center" wrapText="1"/>
      <protection locked="0"/>
    </xf>
    <xf numFmtId="0" fontId="7" fillId="39" borderId="1" xfId="0" applyFont="1" applyFill="1" applyBorder="1" applyAlignment="1" applyProtection="1">
      <alignment vertical="center" wrapText="1"/>
      <protection locked="0"/>
    </xf>
    <xf numFmtId="0" fontId="8" fillId="40" borderId="1" xfId="0" applyFont="1" applyFill="1" applyBorder="1" applyAlignment="1" applyProtection="1">
      <alignment horizontal="center" vertical="center" wrapText="1"/>
      <protection locked="0"/>
    </xf>
    <xf numFmtId="0" fontId="7" fillId="40" borderId="1" xfId="0" applyFont="1" applyFill="1" applyBorder="1" applyAlignment="1" applyProtection="1">
      <alignment vertical="center" wrapText="1"/>
      <protection locked="0"/>
    </xf>
    <xf numFmtId="0" fontId="7" fillId="41" borderId="1" xfId="0" applyFont="1" applyFill="1" applyBorder="1" applyAlignment="1" applyProtection="1">
      <alignment horizontal="center" vertical="center" wrapText="1"/>
      <protection locked="0"/>
    </xf>
    <xf numFmtId="0" fontId="0" fillId="19" borderId="1" xfId="0" applyFill="1" applyBorder="1" applyAlignment="1" applyProtection="1">
      <alignment horizontal="center" vertical="center" wrapText="1"/>
    </xf>
    <xf numFmtId="0" fontId="0" fillId="42" borderId="1" xfId="0" applyFill="1" applyBorder="1" applyAlignment="1" applyProtection="1">
      <alignment horizontal="right" vertical="center" wrapText="1"/>
      <protection locked="0"/>
    </xf>
    <xf numFmtId="0" fontId="5" fillId="4" borderId="1"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pplyProtection="1">
      <alignment horizontal="center" vertical="center" wrapText="1"/>
      <protection locked="0"/>
    </xf>
    <xf numFmtId="0" fontId="5" fillId="17" borderId="1" xfId="0" applyFont="1" applyFill="1" applyBorder="1" applyAlignment="1" applyProtection="1">
      <alignment vertical="center" wrapText="1"/>
      <protection locked="0"/>
    </xf>
    <xf numFmtId="0" fontId="0" fillId="43" borderId="1" xfId="0" applyFill="1" applyBorder="1" applyAlignment="1" applyProtection="1">
      <alignment horizontal="right" vertical="center" wrapText="1"/>
      <protection locked="0"/>
    </xf>
    <xf numFmtId="0" fontId="0" fillId="17" borderId="1" xfId="0" applyFill="1" applyBorder="1" applyAlignment="1" applyProtection="1">
      <alignment horizontal="center" vertical="center" wrapText="1"/>
    </xf>
    <xf numFmtId="0" fontId="7" fillId="44" borderId="1" xfId="0" applyFont="1" applyFill="1" applyBorder="1" applyAlignment="1" applyProtection="1">
      <alignment vertical="center" wrapText="1"/>
      <protection locked="0"/>
    </xf>
    <xf numFmtId="0" fontId="8" fillId="12" borderId="1" xfId="0" applyFont="1" applyFill="1" applyBorder="1" applyAlignment="1" applyProtection="1">
      <alignment horizontal="right" vertical="center" wrapText="1"/>
      <protection locked="0"/>
    </xf>
    <xf numFmtId="0" fontId="7" fillId="12" borderId="1" xfId="0" applyFont="1" applyFill="1" applyBorder="1" applyAlignment="1" applyProtection="1">
      <alignment vertical="center" wrapText="1"/>
      <protection locked="0"/>
    </xf>
    <xf numFmtId="0" fontId="4" fillId="32" borderId="1" xfId="0" applyFont="1" applyFill="1" applyBorder="1" applyAlignment="1" applyProtection="1">
      <alignment horizontal="center" vertical="center" wrapText="1"/>
      <protection locked="0"/>
    </xf>
    <xf numFmtId="0" fontId="34" fillId="44"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center" wrapText="1"/>
      <protection locked="0"/>
    </xf>
    <xf numFmtId="0" fontId="5" fillId="32" borderId="1" xfId="0" applyFont="1" applyFill="1" applyBorder="1" applyAlignment="1" applyProtection="1">
      <alignment horizontal="left" vertical="center" wrapText="1"/>
      <protection locked="0"/>
    </xf>
    <xf numFmtId="0" fontId="6" fillId="33" borderId="1" xfId="0" applyFont="1" applyFill="1" applyBorder="1" applyAlignment="1" applyProtection="1">
      <alignment horizontal="center" vertical="center" wrapText="1"/>
      <protection locked="0"/>
    </xf>
    <xf numFmtId="0" fontId="6" fillId="32" borderId="1" xfId="0" applyFont="1" applyFill="1" applyBorder="1" applyAlignment="1" applyProtection="1">
      <alignment horizontal="center" vertical="center" wrapText="1"/>
      <protection locked="0"/>
    </xf>
    <xf numFmtId="0" fontId="5" fillId="32" borderId="1" xfId="0" applyFont="1" applyFill="1" applyBorder="1" applyAlignment="1" applyProtection="1">
      <alignment horizontal="center" vertical="center" wrapText="1"/>
      <protection locked="0"/>
    </xf>
    <xf numFmtId="0" fontId="5" fillId="38" borderId="1" xfId="0" applyFont="1" applyFill="1" applyBorder="1" applyAlignment="1" applyProtection="1">
      <alignment vertical="center" wrapText="1"/>
      <protection locked="0"/>
    </xf>
    <xf numFmtId="0" fontId="0" fillId="38" borderId="1" xfId="0" applyFill="1" applyBorder="1" applyAlignment="1" applyProtection="1">
      <alignment horizontal="center" vertical="center" wrapText="1"/>
    </xf>
    <xf numFmtId="0" fontId="7" fillId="32" borderId="1" xfId="0" applyFont="1" applyFill="1" applyBorder="1" applyAlignment="1" applyProtection="1">
      <alignment horizontal="center" vertical="center" wrapText="1"/>
      <protection locked="0"/>
    </xf>
    <xf numFmtId="0" fontId="7" fillId="45" borderId="1" xfId="0" applyFont="1" applyFill="1" applyBorder="1" applyAlignment="1" applyProtection="1">
      <alignment vertical="center" wrapText="1"/>
      <protection locked="0"/>
    </xf>
    <xf numFmtId="0" fontId="6" fillId="13" borderId="7" xfId="0" applyFont="1" applyFill="1" applyBorder="1" applyAlignment="1" applyProtection="1">
      <alignment horizontal="center" vertical="center" wrapText="1"/>
    </xf>
    <xf numFmtId="0" fontId="6" fillId="13" borderId="8"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protection locked="0"/>
    </xf>
    <xf numFmtId="0" fontId="6" fillId="13" borderId="4" xfId="0" applyFont="1" applyFill="1" applyBorder="1" applyAlignment="1" applyProtection="1">
      <alignment horizontal="center" vertical="center" wrapText="1"/>
      <protection locked="0"/>
    </xf>
    <xf numFmtId="0" fontId="6" fillId="13" borderId="5" xfId="0" applyFont="1" applyFill="1" applyBorder="1" applyAlignment="1" applyProtection="1">
      <alignment horizontal="center" vertical="center" wrapText="1"/>
      <protection locked="0"/>
    </xf>
    <xf numFmtId="0" fontId="22" fillId="4" borderId="0" xfId="0" applyFont="1" applyFill="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0" fontId="27" fillId="4" borderId="0" xfId="0" applyFont="1" applyFill="1" applyAlignment="1" applyProtection="1">
      <alignment horizontal="left" vertical="center" wrapText="1"/>
      <protection locked="0"/>
    </xf>
    <xf numFmtId="0" fontId="27" fillId="4" borderId="0" xfId="0" applyFont="1" applyFill="1" applyAlignment="1" applyProtection="1">
      <alignment horizontal="left" vertical="center" wrapText="1"/>
    </xf>
    <xf numFmtId="0" fontId="4" fillId="15" borderId="3"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4" fillId="15" borderId="5" xfId="0" applyFont="1" applyFill="1" applyBorder="1" applyAlignment="1" applyProtection="1">
      <alignment horizontal="center" vertical="center" wrapText="1"/>
      <protection locked="0"/>
    </xf>
    <xf numFmtId="0" fontId="4" fillId="12" borderId="3"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5" xfId="0" applyFon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wrapText="1"/>
      <protection locked="0"/>
    </xf>
    <xf numFmtId="0" fontId="4" fillId="11" borderId="4" xfId="0" applyFont="1" applyFill="1" applyBorder="1" applyAlignment="1" applyProtection="1">
      <alignment horizontal="center" vertical="center" wrapText="1"/>
      <protection locked="0"/>
    </xf>
    <xf numFmtId="0" fontId="4" fillId="11" borderId="5"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33" fillId="2" borderId="0" xfId="0" applyFont="1" applyFill="1" applyAlignment="1" applyProtection="1">
      <alignment horizontal="right" vertical="center" wrapText="1"/>
      <protection locked="0"/>
    </xf>
    <xf numFmtId="0" fontId="28" fillId="2" borderId="0" xfId="0" applyFont="1" applyFill="1" applyAlignment="1" applyProtection="1">
      <alignment horizontal="center" vertical="center" wrapText="1"/>
      <protection locked="0"/>
    </xf>
    <xf numFmtId="0" fontId="1" fillId="16" borderId="0" xfId="0" applyFont="1" applyFill="1" applyAlignment="1" applyProtection="1">
      <alignment horizontal="center" vertical="center" wrapText="1"/>
      <protection locked="0"/>
    </xf>
    <xf numFmtId="0" fontId="1" fillId="16" borderId="0" xfId="0" applyFont="1" applyFill="1" applyBorder="1" applyAlignment="1" applyProtection="1">
      <alignment horizontal="center" vertical="center"/>
    </xf>
    <xf numFmtId="0" fontId="0" fillId="2" borderId="0" xfId="0" applyFill="1" applyAlignment="1" applyProtection="1">
      <alignment wrapText="1"/>
    </xf>
  </cellXfs>
  <cellStyles count="2">
    <cellStyle name="Normal" xfId="0" builtinId="0"/>
    <cellStyle name="Normal 2" xfId="1"/>
  </cellStyles>
  <dxfs count="9">
    <dxf>
      <fill>
        <patternFill>
          <bgColor theme="9" tint="0.59996337778862885"/>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8" tint="0.79998168889431442"/>
        </patternFill>
      </fill>
    </dxf>
    <dxf>
      <fill>
        <patternFill>
          <bgColor theme="9" tint="0.39994506668294322"/>
        </patternFill>
      </fill>
    </dxf>
    <dxf>
      <fill>
        <patternFill>
          <bgColor theme="8" tint="0.79998168889431442"/>
        </patternFill>
      </fill>
    </dxf>
  </dxfs>
  <tableStyles count="0" defaultTableStyle="TableStyleMedium2" defaultPivotStyle="PivotStyleMedium9"/>
  <colors>
    <mruColors>
      <color rgb="FFFFCCCC"/>
      <color rgb="FFFF9999"/>
      <color rgb="FF99CCFF"/>
      <color rgb="FFCCECFF"/>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5668538</xdr:colOff>
      <xdr:row>0</xdr:row>
      <xdr:rowOff>185852</xdr:rowOff>
    </xdr:from>
    <xdr:to>
      <xdr:col>7</xdr:col>
      <xdr:colOff>784458</xdr:colOff>
      <xdr:row>2</xdr:row>
      <xdr:rowOff>185853</xdr:rowOff>
    </xdr:to>
    <xdr:pic>
      <xdr:nvPicPr>
        <xdr:cNvPr id="3" name="Image 2">
          <a:extLst>
            <a:ext uri="{FF2B5EF4-FFF2-40B4-BE49-F238E27FC236}">
              <a16:creationId xmlns="" xmlns:a16="http://schemas.microsoft.com/office/drawing/2014/main" id="{7B6811C3-2994-4E92-9556-4E59B12CADE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48" t="19837" r="9931" b="8016"/>
        <a:stretch/>
      </xdr:blipFill>
      <xdr:spPr bwMode="auto">
        <a:xfrm>
          <a:off x="11999178" y="185852"/>
          <a:ext cx="1493024" cy="627257"/>
        </a:xfrm>
        <a:prstGeom prst="rect">
          <a:avLst/>
        </a:prstGeom>
        <a:noFill/>
        <a:ln>
          <a:noFill/>
        </a:ln>
      </xdr:spPr>
    </xdr:pic>
    <xdr:clientData/>
  </xdr:twoCellAnchor>
  <xdr:twoCellAnchor editAs="oneCell">
    <xdr:from>
      <xdr:col>6</xdr:col>
      <xdr:colOff>6307410</xdr:colOff>
      <xdr:row>4</xdr:row>
      <xdr:rowOff>351897</xdr:rowOff>
    </xdr:from>
    <xdr:to>
      <xdr:col>7</xdr:col>
      <xdr:colOff>902166</xdr:colOff>
      <xdr:row>9</xdr:row>
      <xdr:rowOff>167950</xdr:rowOff>
    </xdr:to>
    <xdr:pic>
      <xdr:nvPicPr>
        <xdr:cNvPr id="4" name="Image 6">
          <a:extLst>
            <a:ext uri="{FF2B5EF4-FFF2-40B4-BE49-F238E27FC236}">
              <a16:creationId xmlns="" xmlns:a16="http://schemas.microsoft.com/office/drawing/2014/main" id="{D44C1F59-0D61-4150-9B87-29231EC97E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8050" y="1095312"/>
          <a:ext cx="971860" cy="1104484"/>
        </a:xfrm>
        <a:prstGeom prst="rect">
          <a:avLst/>
        </a:prstGeom>
      </xdr:spPr>
    </xdr:pic>
    <xdr:clientData/>
  </xdr:twoCellAnchor>
  <xdr:twoCellAnchor editAs="oneCell">
    <xdr:from>
      <xdr:col>0</xdr:col>
      <xdr:colOff>0</xdr:colOff>
      <xdr:row>0</xdr:row>
      <xdr:rowOff>0</xdr:rowOff>
    </xdr:from>
    <xdr:to>
      <xdr:col>1</xdr:col>
      <xdr:colOff>545652</xdr:colOff>
      <xdr:row>4</xdr:row>
      <xdr:rowOff>49949</xdr:rowOff>
    </xdr:to>
    <xdr:pic>
      <xdr:nvPicPr>
        <xdr:cNvPr id="5" name="Imag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986018" cy="1443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W1048576"/>
  <sheetViews>
    <sheetView tabSelected="1" topLeftCell="A18" zoomScale="80" zoomScaleNormal="80" workbookViewId="0">
      <selection activeCell="G22" sqref="G22"/>
    </sheetView>
  </sheetViews>
  <sheetFormatPr baseColWidth="10" defaultColWidth="10.85546875" defaultRowHeight="15" x14ac:dyDescent="0.25"/>
  <cols>
    <col min="1" max="1" width="21.5703125" style="37" customWidth="1"/>
    <col min="2" max="2" width="17.5703125" style="37" customWidth="1"/>
    <col min="3" max="4" width="14.28515625" style="37" customWidth="1"/>
    <col min="5" max="5" width="13.7109375" style="37" bestFit="1" customWidth="1"/>
    <col min="6" max="6" width="13.42578125" style="62" customWidth="1"/>
    <col min="7" max="7" width="95.7109375" style="37" customWidth="1"/>
    <col min="8" max="8" width="14.140625" style="37" customWidth="1"/>
    <col min="9" max="9" width="15.28515625" style="37" customWidth="1"/>
    <col min="10" max="12" width="25.7109375" style="37" customWidth="1"/>
    <col min="13" max="13" width="50.7109375" style="37" customWidth="1"/>
    <col min="14" max="15" width="25.7109375" style="37" customWidth="1"/>
    <col min="16" max="16" width="50.7109375" style="37" customWidth="1"/>
    <col min="17" max="18" width="25.7109375" style="37" customWidth="1"/>
    <col min="19" max="19" width="50.7109375" style="37" customWidth="1"/>
    <col min="20" max="21" width="25.7109375" style="37" customWidth="1"/>
    <col min="22" max="22" width="16.42578125" style="37" customWidth="1"/>
    <col min="23" max="23" width="37.42578125" style="37" customWidth="1"/>
    <col min="24" max="16384" width="10.85546875" style="38"/>
  </cols>
  <sheetData>
    <row r="1" spans="1:9" ht="15" customHeight="1" x14ac:dyDescent="0.25">
      <c r="A1" s="227" t="s">
        <v>324</v>
      </c>
      <c r="B1" s="227"/>
      <c r="C1" s="227"/>
      <c r="D1" s="227"/>
      <c r="E1" s="227"/>
      <c r="F1" s="227"/>
      <c r="G1" s="227"/>
      <c r="H1" s="227"/>
      <c r="I1" s="87"/>
    </row>
    <row r="2" spans="1:9" ht="34.5" customHeight="1" x14ac:dyDescent="0.25">
      <c r="A2" s="227"/>
      <c r="B2" s="227"/>
      <c r="C2" s="227"/>
      <c r="D2" s="227"/>
      <c r="E2" s="227"/>
      <c r="F2" s="227"/>
      <c r="G2" s="227"/>
      <c r="H2" s="227"/>
      <c r="I2" s="87"/>
    </row>
    <row r="3" spans="1:9" ht="15" customHeight="1" x14ac:dyDescent="0.25">
      <c r="A3" s="227"/>
      <c r="B3" s="227"/>
      <c r="C3" s="227"/>
      <c r="D3" s="227"/>
      <c r="E3" s="227"/>
      <c r="F3" s="227"/>
      <c r="G3" s="227"/>
      <c r="H3" s="227"/>
      <c r="I3" s="87"/>
    </row>
    <row r="4" spans="1:9" ht="45.75" customHeight="1" x14ac:dyDescent="0.25">
      <c r="A4" s="227"/>
      <c r="B4" s="227"/>
      <c r="C4" s="227"/>
      <c r="D4" s="227"/>
      <c r="E4" s="227"/>
      <c r="F4" s="227"/>
      <c r="G4" s="227"/>
      <c r="H4" s="227"/>
      <c r="I4" s="87"/>
    </row>
    <row r="5" spans="1:9" ht="23.25" x14ac:dyDescent="0.25">
      <c r="A5" s="226" t="s">
        <v>321</v>
      </c>
      <c r="B5" s="226"/>
      <c r="C5" s="226"/>
      <c r="D5" s="226"/>
      <c r="E5" s="226"/>
      <c r="F5" s="87"/>
      <c r="G5" s="87"/>
      <c r="H5" s="87"/>
      <c r="I5" s="87"/>
    </row>
    <row r="6" spans="1:9" ht="23.25" x14ac:dyDescent="0.25">
      <c r="A6" s="226" t="s">
        <v>322</v>
      </c>
      <c r="B6" s="226"/>
      <c r="C6" s="226"/>
      <c r="D6" s="226"/>
      <c r="E6" s="226"/>
      <c r="F6" s="86"/>
      <c r="G6" s="86"/>
      <c r="H6" s="86"/>
      <c r="I6" s="86"/>
    </row>
    <row r="7" spans="1:9" ht="21.75" customHeight="1" x14ac:dyDescent="0.25">
      <c r="A7" s="226" t="s">
        <v>323</v>
      </c>
      <c r="B7" s="226"/>
      <c r="C7" s="226"/>
      <c r="D7" s="226"/>
      <c r="E7" s="226"/>
      <c r="F7" s="228"/>
      <c r="G7" s="228"/>
    </row>
    <row r="8" spans="1:9" ht="15" customHeight="1" x14ac:dyDescent="0.25">
      <c r="A8" s="211" t="s">
        <v>0</v>
      </c>
      <c r="B8" s="211"/>
      <c r="C8" s="211"/>
      <c r="D8" s="211"/>
      <c r="E8" s="211"/>
      <c r="F8" s="211"/>
      <c r="G8" s="211"/>
      <c r="H8" s="39"/>
      <c r="I8" s="161"/>
    </row>
    <row r="9" spans="1:9" x14ac:dyDescent="0.25">
      <c r="A9" s="40"/>
      <c r="B9" s="40"/>
      <c r="C9" s="40"/>
      <c r="D9" s="40"/>
      <c r="E9" s="40"/>
      <c r="F9" s="41"/>
      <c r="G9" s="40"/>
      <c r="H9" s="39"/>
      <c r="I9" s="161"/>
    </row>
    <row r="10" spans="1:9" ht="15" customHeight="1" x14ac:dyDescent="0.25">
      <c r="A10" s="212" t="s">
        <v>279</v>
      </c>
      <c r="B10" s="212"/>
      <c r="C10" s="212"/>
      <c r="D10" s="212"/>
      <c r="E10" s="212"/>
      <c r="F10" s="212"/>
      <c r="G10" s="212"/>
      <c r="H10" s="42"/>
      <c r="I10" s="161"/>
    </row>
    <row r="11" spans="1:9" x14ac:dyDescent="0.25">
      <c r="A11" s="212" t="s">
        <v>276</v>
      </c>
      <c r="B11" s="212"/>
      <c r="C11" s="212"/>
      <c r="D11" s="212"/>
      <c r="E11" s="212"/>
      <c r="F11" s="212"/>
      <c r="G11" s="212"/>
      <c r="H11" s="43"/>
      <c r="I11" s="161"/>
    </row>
    <row r="12" spans="1:9" ht="15" customHeight="1" x14ac:dyDescent="0.25">
      <c r="A12" s="44"/>
      <c r="B12" s="44"/>
      <c r="C12" s="44"/>
      <c r="D12" s="44"/>
      <c r="E12" s="85"/>
      <c r="F12" s="44"/>
      <c r="G12" s="44"/>
      <c r="H12" s="43"/>
      <c r="I12" s="161"/>
    </row>
    <row r="13" spans="1:9" ht="15" customHeight="1" x14ac:dyDescent="0.25">
      <c r="A13" s="211" t="s">
        <v>277</v>
      </c>
      <c r="B13" s="211"/>
      <c r="C13" s="211"/>
      <c r="D13" s="211"/>
      <c r="E13" s="211"/>
      <c r="F13" s="211"/>
      <c r="G13" s="211"/>
      <c r="H13" s="45"/>
      <c r="I13" s="161"/>
    </row>
    <row r="14" spans="1:9" ht="15" customHeight="1" x14ac:dyDescent="0.25">
      <c r="A14" s="46"/>
      <c r="B14" s="46"/>
      <c r="C14" s="46"/>
      <c r="D14" s="46"/>
      <c r="E14" s="84"/>
      <c r="F14" s="46"/>
      <c r="G14" s="46"/>
      <c r="H14" s="47"/>
      <c r="I14" s="161"/>
    </row>
    <row r="15" spans="1:9" x14ac:dyDescent="0.25">
      <c r="A15" s="212" t="s">
        <v>278</v>
      </c>
      <c r="B15" s="212"/>
      <c r="C15" s="212"/>
      <c r="D15" s="212"/>
      <c r="E15" s="212"/>
      <c r="F15" s="212"/>
      <c r="G15" s="212"/>
      <c r="H15" s="47"/>
      <c r="I15" s="161"/>
    </row>
    <row r="16" spans="1:9" x14ac:dyDescent="0.25">
      <c r="A16" s="46"/>
      <c r="B16" s="46"/>
      <c r="C16" s="46"/>
      <c r="D16" s="46"/>
      <c r="E16" s="84"/>
      <c r="F16" s="46"/>
      <c r="G16" s="46"/>
      <c r="H16" s="47"/>
      <c r="I16" s="161"/>
    </row>
    <row r="17" spans="1:23" x14ac:dyDescent="0.25">
      <c r="A17" s="213" t="s">
        <v>1</v>
      </c>
      <c r="B17" s="213"/>
      <c r="C17" s="213"/>
      <c r="D17" s="213"/>
      <c r="E17" s="213"/>
      <c r="F17" s="213"/>
      <c r="G17" s="213"/>
      <c r="H17" s="47"/>
      <c r="I17" s="161"/>
    </row>
    <row r="18" spans="1:23" ht="42.75" customHeight="1" x14ac:dyDescent="0.25">
      <c r="A18" s="214" t="s">
        <v>299</v>
      </c>
      <c r="B18" s="214"/>
      <c r="C18" s="214"/>
      <c r="D18" s="214"/>
      <c r="E18" s="214"/>
      <c r="F18" s="214"/>
      <c r="G18" s="214"/>
      <c r="H18" s="47"/>
      <c r="I18" s="161"/>
    </row>
    <row r="19" spans="1:23" ht="15" customHeight="1" x14ac:dyDescent="0.25">
      <c r="A19" s="213"/>
      <c r="B19" s="213"/>
      <c r="C19" s="213"/>
      <c r="D19" s="213"/>
      <c r="E19" s="213"/>
      <c r="F19" s="213"/>
      <c r="G19" s="213"/>
      <c r="H19" s="47"/>
      <c r="I19" s="161"/>
    </row>
    <row r="20" spans="1:23" ht="31.5" customHeight="1" x14ac:dyDescent="0.25">
      <c r="A20" s="224" t="s">
        <v>275</v>
      </c>
      <c r="B20" s="225"/>
      <c r="C20" s="225"/>
      <c r="D20" s="225"/>
      <c r="E20" s="225"/>
      <c r="F20" s="225"/>
      <c r="G20" s="225"/>
      <c r="H20" s="48" t="str">
        <f>IF(F7="","",F7)</f>
        <v/>
      </c>
      <c r="I20" s="160"/>
      <c r="J20" s="215" t="s">
        <v>270</v>
      </c>
      <c r="K20" s="216"/>
      <c r="L20" s="216"/>
      <c r="M20" s="217"/>
      <c r="N20" s="221" t="s">
        <v>271</v>
      </c>
      <c r="O20" s="222"/>
      <c r="P20" s="223"/>
      <c r="Q20" s="218" t="s">
        <v>272</v>
      </c>
      <c r="R20" s="219"/>
      <c r="S20" s="220"/>
      <c r="T20" s="208" t="s">
        <v>273</v>
      </c>
      <c r="U20" s="209"/>
      <c r="V20" s="209"/>
      <c r="W20" s="210"/>
    </row>
    <row r="21" spans="1:23" s="230" customFormat="1" ht="184.5" customHeight="1" x14ac:dyDescent="0.25">
      <c r="A21" s="100" t="s">
        <v>2</v>
      </c>
      <c r="B21" s="100" t="s">
        <v>274</v>
      </c>
      <c r="C21" s="100" t="s">
        <v>3</v>
      </c>
      <c r="D21" s="100" t="s">
        <v>4</v>
      </c>
      <c r="E21" s="100" t="s">
        <v>300</v>
      </c>
      <c r="F21" s="100" t="s">
        <v>292</v>
      </c>
      <c r="G21" s="100" t="s">
        <v>5</v>
      </c>
      <c r="H21" s="100" t="s">
        <v>256</v>
      </c>
      <c r="I21" s="6" t="s">
        <v>291</v>
      </c>
      <c r="J21" s="4" t="s">
        <v>280</v>
      </c>
      <c r="K21" s="5" t="s">
        <v>281</v>
      </c>
      <c r="L21" s="5" t="s">
        <v>282</v>
      </c>
      <c r="M21" s="5" t="s">
        <v>267</v>
      </c>
      <c r="N21" s="1" t="s">
        <v>283</v>
      </c>
      <c r="O21" s="1" t="s">
        <v>284</v>
      </c>
      <c r="P21" s="1" t="s">
        <v>268</v>
      </c>
      <c r="Q21" s="2" t="s">
        <v>285</v>
      </c>
      <c r="R21" s="2" t="s">
        <v>286</v>
      </c>
      <c r="S21" s="2" t="s">
        <v>268</v>
      </c>
      <c r="T21" s="3" t="s">
        <v>287</v>
      </c>
      <c r="U21" s="3" t="s">
        <v>288</v>
      </c>
      <c r="V21" s="206" t="s">
        <v>269</v>
      </c>
      <c r="W21" s="207"/>
    </row>
    <row r="22" spans="1:23" ht="51.75" customHeight="1" x14ac:dyDescent="0.25">
      <c r="A22" s="8" t="s">
        <v>6</v>
      </c>
      <c r="B22" s="49" t="s">
        <v>258</v>
      </c>
      <c r="C22" s="49" t="s">
        <v>7</v>
      </c>
      <c r="D22" s="49" t="s">
        <v>8</v>
      </c>
      <c r="E22" s="49"/>
      <c r="F22" s="49" t="s">
        <v>9</v>
      </c>
      <c r="G22" s="175" t="s">
        <v>71</v>
      </c>
      <c r="H22" s="50" t="s">
        <v>294</v>
      </c>
      <c r="I22" s="19"/>
      <c r="J22" s="19"/>
      <c r="K22" s="19"/>
      <c r="L22" s="67" t="str">
        <f t="shared" ref="L22:L91" si="0">IF(K22="","",J22+K22)</f>
        <v/>
      </c>
      <c r="M22" s="63"/>
      <c r="N22" s="63"/>
      <c r="O22" s="67" t="str">
        <f t="shared" ref="O22:O91" si="1">IF(N22="","",N22+K22+J22)</f>
        <v/>
      </c>
      <c r="P22" s="63"/>
      <c r="Q22" s="63"/>
      <c r="R22" s="67" t="str">
        <f t="shared" ref="R22:R91" si="2">IF(Q22="","",Q22+N22+K22+J22)</f>
        <v/>
      </c>
      <c r="S22" s="63"/>
      <c r="T22" s="63"/>
      <c r="U22" s="67" t="str">
        <f t="shared" ref="U22:U91" si="3">IF(T22="","",T22+Q22+N22+K22+J22)</f>
        <v/>
      </c>
      <c r="V22" s="72" t="str">
        <f>IF(AND(I22="",U22=""),"",IF(AND(I22&lt;&gt;"",U22=""),"",IF(I22=U22,"conforme au conventionné",IF(I22&gt;U22,"Justifier la sous-réalisation","Justifier la sur-réalisation"))))</f>
        <v/>
      </c>
      <c r="W22" s="63"/>
    </row>
    <row r="23" spans="1:23" x14ac:dyDescent="0.25">
      <c r="A23" s="9" t="s">
        <v>6</v>
      </c>
      <c r="B23" s="9"/>
      <c r="C23" s="10"/>
      <c r="D23" s="10"/>
      <c r="E23" s="10"/>
      <c r="F23" s="78" t="s">
        <v>9</v>
      </c>
      <c r="G23" s="11" t="s">
        <v>22</v>
      </c>
      <c r="H23" s="74"/>
      <c r="I23" s="74"/>
      <c r="J23" s="51"/>
      <c r="K23" s="51"/>
      <c r="L23" s="64" t="str">
        <f t="shared" si="0"/>
        <v/>
      </c>
      <c r="M23" s="9"/>
      <c r="N23" s="9"/>
      <c r="O23" s="64" t="str">
        <f t="shared" si="1"/>
        <v/>
      </c>
      <c r="P23" s="9"/>
      <c r="Q23" s="9"/>
      <c r="R23" s="64" t="str">
        <f t="shared" si="2"/>
        <v/>
      </c>
      <c r="S23" s="9"/>
      <c r="T23" s="9"/>
      <c r="U23" s="64" t="str">
        <f t="shared" si="3"/>
        <v/>
      </c>
      <c r="V23" s="64"/>
      <c r="W23" s="9"/>
    </row>
    <row r="24" spans="1:23" x14ac:dyDescent="0.25">
      <c r="A24" s="9" t="s">
        <v>6</v>
      </c>
      <c r="B24" s="9"/>
      <c r="C24" s="10"/>
      <c r="D24" s="10"/>
      <c r="E24" s="10"/>
      <c r="F24" s="78" t="s">
        <v>9</v>
      </c>
      <c r="G24" s="11" t="s">
        <v>23</v>
      </c>
      <c r="H24" s="74"/>
      <c r="I24" s="74"/>
      <c r="J24" s="51"/>
      <c r="K24" s="51"/>
      <c r="L24" s="64" t="str">
        <f t="shared" si="0"/>
        <v/>
      </c>
      <c r="M24" s="9"/>
      <c r="N24" s="9"/>
      <c r="O24" s="64" t="str">
        <f t="shared" si="1"/>
        <v/>
      </c>
      <c r="P24" s="9"/>
      <c r="Q24" s="9"/>
      <c r="R24" s="64" t="str">
        <f t="shared" si="2"/>
        <v/>
      </c>
      <c r="S24" s="9"/>
      <c r="T24" s="9"/>
      <c r="U24" s="64" t="str">
        <f t="shared" si="3"/>
        <v/>
      </c>
      <c r="V24" s="64"/>
      <c r="W24" s="9"/>
    </row>
    <row r="25" spans="1:23" x14ac:dyDescent="0.25">
      <c r="A25" s="9" t="s">
        <v>6</v>
      </c>
      <c r="B25" s="9"/>
      <c r="C25" s="10"/>
      <c r="D25" s="10"/>
      <c r="E25" s="10"/>
      <c r="F25" s="78" t="s">
        <v>9</v>
      </c>
      <c r="G25" s="11" t="s">
        <v>24</v>
      </c>
      <c r="H25" s="74"/>
      <c r="I25" s="74"/>
      <c r="J25" s="9"/>
      <c r="K25" s="9"/>
      <c r="L25" s="64" t="str">
        <f t="shared" si="0"/>
        <v/>
      </c>
      <c r="M25" s="9"/>
      <c r="N25" s="9"/>
      <c r="O25" s="64" t="str">
        <f t="shared" si="1"/>
        <v/>
      </c>
      <c r="P25" s="9"/>
      <c r="Q25" s="9"/>
      <c r="R25" s="64" t="str">
        <f t="shared" si="2"/>
        <v/>
      </c>
      <c r="S25" s="9"/>
      <c r="T25" s="9"/>
      <c r="U25" s="64" t="str">
        <f t="shared" si="3"/>
        <v/>
      </c>
      <c r="V25" s="64"/>
      <c r="W25" s="9"/>
    </row>
    <row r="26" spans="1:23" x14ac:dyDescent="0.25">
      <c r="A26" s="16" t="s">
        <v>6</v>
      </c>
      <c r="B26" s="16"/>
      <c r="C26" s="17"/>
      <c r="D26" s="17"/>
      <c r="E26" s="17"/>
      <c r="F26" s="80" t="s">
        <v>9</v>
      </c>
      <c r="G26" s="13" t="s">
        <v>25</v>
      </c>
      <c r="H26" s="74"/>
      <c r="I26" s="74"/>
      <c r="J26" s="12"/>
      <c r="K26" s="12"/>
      <c r="L26" s="65" t="str">
        <f t="shared" si="0"/>
        <v/>
      </c>
      <c r="M26" s="12"/>
      <c r="N26" s="12"/>
      <c r="O26" s="65" t="str">
        <f t="shared" si="1"/>
        <v/>
      </c>
      <c r="P26" s="12"/>
      <c r="Q26" s="12"/>
      <c r="R26" s="65" t="str">
        <f t="shared" si="2"/>
        <v/>
      </c>
      <c r="S26" s="12"/>
      <c r="T26" s="12"/>
      <c r="U26" s="65" t="str">
        <f t="shared" si="3"/>
        <v/>
      </c>
      <c r="V26" s="65"/>
      <c r="W26" s="12"/>
    </row>
    <row r="27" spans="1:23" x14ac:dyDescent="0.25">
      <c r="A27" s="16" t="s">
        <v>6</v>
      </c>
      <c r="B27" s="16"/>
      <c r="C27" s="17"/>
      <c r="D27" s="17"/>
      <c r="E27" s="17"/>
      <c r="F27" s="80" t="s">
        <v>9</v>
      </c>
      <c r="G27" s="13" t="s">
        <v>26</v>
      </c>
      <c r="H27" s="74"/>
      <c r="I27" s="74"/>
      <c r="J27" s="52"/>
      <c r="K27" s="12"/>
      <c r="L27" s="65" t="str">
        <f t="shared" si="0"/>
        <v/>
      </c>
      <c r="M27" s="12"/>
      <c r="N27" s="12"/>
      <c r="O27" s="65" t="str">
        <f t="shared" si="1"/>
        <v/>
      </c>
      <c r="P27" s="12"/>
      <c r="Q27" s="12"/>
      <c r="R27" s="65" t="str">
        <f t="shared" si="2"/>
        <v/>
      </c>
      <c r="S27" s="12"/>
      <c r="T27" s="12"/>
      <c r="U27" s="65" t="str">
        <f t="shared" si="3"/>
        <v/>
      </c>
      <c r="V27" s="65"/>
      <c r="W27" s="12"/>
    </row>
    <row r="28" spans="1:23" x14ac:dyDescent="0.25">
      <c r="A28" s="16" t="s">
        <v>6</v>
      </c>
      <c r="B28" s="16"/>
      <c r="C28" s="17"/>
      <c r="D28" s="17"/>
      <c r="E28" s="17"/>
      <c r="F28" s="80" t="s">
        <v>9</v>
      </c>
      <c r="G28" s="13" t="s">
        <v>27</v>
      </c>
      <c r="H28" s="74"/>
      <c r="I28" s="74"/>
      <c r="J28" s="52"/>
      <c r="K28" s="52"/>
      <c r="L28" s="65" t="str">
        <f t="shared" si="0"/>
        <v/>
      </c>
      <c r="M28" s="12"/>
      <c r="N28" s="12"/>
      <c r="O28" s="65" t="str">
        <f t="shared" si="1"/>
        <v/>
      </c>
      <c r="P28" s="12"/>
      <c r="Q28" s="12"/>
      <c r="R28" s="65" t="str">
        <f t="shared" si="2"/>
        <v/>
      </c>
      <c r="S28" s="12"/>
      <c r="T28" s="12"/>
      <c r="U28" s="65" t="str">
        <f t="shared" si="3"/>
        <v/>
      </c>
      <c r="V28" s="65"/>
      <c r="W28" s="12"/>
    </row>
    <row r="29" spans="1:23" x14ac:dyDescent="0.25">
      <c r="A29" s="16" t="s">
        <v>6</v>
      </c>
      <c r="B29" s="16"/>
      <c r="C29" s="17"/>
      <c r="D29" s="17"/>
      <c r="E29" s="17"/>
      <c r="F29" s="80" t="s">
        <v>9</v>
      </c>
      <c r="G29" s="11" t="s">
        <v>28</v>
      </c>
      <c r="H29" s="74"/>
      <c r="I29" s="74"/>
      <c r="J29" s="51"/>
      <c r="K29" s="51"/>
      <c r="L29" s="64" t="str">
        <f t="shared" si="0"/>
        <v/>
      </c>
      <c r="M29" s="9"/>
      <c r="N29" s="9"/>
      <c r="O29" s="64" t="str">
        <f t="shared" si="1"/>
        <v/>
      </c>
      <c r="P29" s="9"/>
      <c r="Q29" s="9"/>
      <c r="R29" s="64" t="str">
        <f t="shared" si="2"/>
        <v/>
      </c>
      <c r="S29" s="9"/>
      <c r="T29" s="9"/>
      <c r="U29" s="64" t="str">
        <f t="shared" si="3"/>
        <v/>
      </c>
      <c r="V29" s="64"/>
      <c r="W29" s="9"/>
    </row>
    <row r="30" spans="1:23" x14ac:dyDescent="0.25">
      <c r="A30" s="16" t="s">
        <v>6</v>
      </c>
      <c r="B30" s="16"/>
      <c r="C30" s="17"/>
      <c r="D30" s="17"/>
      <c r="E30" s="17"/>
      <c r="F30" s="80" t="s">
        <v>9</v>
      </c>
      <c r="G30" s="11" t="s">
        <v>29</v>
      </c>
      <c r="H30" s="74"/>
      <c r="I30" s="74"/>
      <c r="J30" s="51"/>
      <c r="K30" s="51"/>
      <c r="L30" s="64" t="str">
        <f t="shared" si="0"/>
        <v/>
      </c>
      <c r="M30" s="9"/>
      <c r="N30" s="9"/>
      <c r="O30" s="64" t="str">
        <f t="shared" si="1"/>
        <v/>
      </c>
      <c r="P30" s="9"/>
      <c r="Q30" s="9"/>
      <c r="R30" s="64" t="str">
        <f t="shared" si="2"/>
        <v/>
      </c>
      <c r="S30" s="9"/>
      <c r="T30" s="9"/>
      <c r="U30" s="64" t="str">
        <f t="shared" si="3"/>
        <v/>
      </c>
      <c r="V30" s="64"/>
      <c r="W30" s="9"/>
    </row>
    <row r="31" spans="1:23" x14ac:dyDescent="0.25">
      <c r="A31" s="16" t="s">
        <v>6</v>
      </c>
      <c r="B31" s="16"/>
      <c r="C31" s="17"/>
      <c r="D31" s="17"/>
      <c r="E31" s="17"/>
      <c r="F31" s="80" t="s">
        <v>9</v>
      </c>
      <c r="G31" s="11" t="s">
        <v>30</v>
      </c>
      <c r="H31" s="74"/>
      <c r="I31" s="74"/>
      <c r="J31" s="51"/>
      <c r="K31" s="51"/>
      <c r="L31" s="64" t="str">
        <f t="shared" si="0"/>
        <v/>
      </c>
      <c r="M31" s="9"/>
      <c r="N31" s="9"/>
      <c r="O31" s="64" t="str">
        <f t="shared" si="1"/>
        <v/>
      </c>
      <c r="P31" s="9"/>
      <c r="Q31" s="9"/>
      <c r="R31" s="64" t="str">
        <f t="shared" si="2"/>
        <v/>
      </c>
      <c r="S31" s="9"/>
      <c r="T31" s="9"/>
      <c r="U31" s="64" t="str">
        <f t="shared" si="3"/>
        <v/>
      </c>
      <c r="V31" s="64"/>
      <c r="W31" s="9"/>
    </row>
    <row r="32" spans="1:23" x14ac:dyDescent="0.25">
      <c r="A32" s="16" t="s">
        <v>6</v>
      </c>
      <c r="B32" s="166"/>
      <c r="C32" s="167"/>
      <c r="D32" s="167"/>
      <c r="E32" s="167"/>
      <c r="F32" s="80" t="s">
        <v>9</v>
      </c>
      <c r="G32" s="94" t="s">
        <v>313</v>
      </c>
      <c r="H32" s="74"/>
      <c r="I32" s="74"/>
      <c r="J32" s="92"/>
      <c r="K32" s="92"/>
      <c r="L32" s="174"/>
      <c r="M32" s="92"/>
      <c r="N32" s="92"/>
      <c r="O32" s="174"/>
      <c r="P32" s="92"/>
      <c r="Q32" s="92"/>
      <c r="R32" s="174"/>
      <c r="S32" s="92"/>
      <c r="T32" s="92"/>
      <c r="U32" s="174"/>
      <c r="V32" s="174"/>
      <c r="W32" s="92"/>
    </row>
    <row r="33" spans="1:23" x14ac:dyDescent="0.25">
      <c r="A33" s="16" t="s">
        <v>6</v>
      </c>
      <c r="B33" s="166"/>
      <c r="C33" s="167"/>
      <c r="D33" s="167"/>
      <c r="E33" s="167"/>
      <c r="F33" s="80" t="s">
        <v>9</v>
      </c>
      <c r="G33" s="94" t="s">
        <v>314</v>
      </c>
      <c r="H33" s="74"/>
      <c r="I33" s="74"/>
      <c r="J33" s="92"/>
      <c r="K33" s="92"/>
      <c r="L33" s="174"/>
      <c r="M33" s="92"/>
      <c r="N33" s="92"/>
      <c r="O33" s="174"/>
      <c r="P33" s="92"/>
      <c r="Q33" s="92"/>
      <c r="R33" s="174"/>
      <c r="S33" s="92"/>
      <c r="T33" s="92"/>
      <c r="U33" s="174"/>
      <c r="V33" s="174"/>
      <c r="W33" s="92"/>
    </row>
    <row r="34" spans="1:23" ht="42" customHeight="1" x14ac:dyDescent="0.25">
      <c r="A34" s="14" t="s">
        <v>6</v>
      </c>
      <c r="B34" s="53" t="s">
        <v>258</v>
      </c>
      <c r="C34" s="15" t="s">
        <v>7</v>
      </c>
      <c r="D34" s="15" t="s">
        <v>8</v>
      </c>
      <c r="E34" s="54" t="s">
        <v>9</v>
      </c>
      <c r="F34" s="77" t="s">
        <v>10</v>
      </c>
      <c r="G34" s="14" t="s">
        <v>11</v>
      </c>
      <c r="H34" s="54" t="s">
        <v>9</v>
      </c>
      <c r="I34" s="19"/>
      <c r="J34" s="19"/>
      <c r="K34" s="19"/>
      <c r="L34" s="67" t="str">
        <f t="shared" si="0"/>
        <v/>
      </c>
      <c r="M34" s="63"/>
      <c r="N34" s="63"/>
      <c r="O34" s="67" t="str">
        <f t="shared" si="1"/>
        <v/>
      </c>
      <c r="P34" s="63"/>
      <c r="Q34" s="63"/>
      <c r="R34" s="67" t="str">
        <f t="shared" si="2"/>
        <v/>
      </c>
      <c r="S34" s="63"/>
      <c r="T34" s="63"/>
      <c r="U34" s="67" t="str">
        <f t="shared" si="3"/>
        <v/>
      </c>
      <c r="V34" s="72" t="str">
        <f>IF(AND(I34="",U34=""),"",IF(AND(I34&lt;&gt;"",U34=""),"",IF(I34=U34,"conforme au conventionné",IF(I34&gt;U34,"Justifier la sous-réalisation","Justifier la sur-réalisation"))))</f>
        <v/>
      </c>
      <c r="W34" s="63"/>
    </row>
    <row r="35" spans="1:23" x14ac:dyDescent="0.25">
      <c r="A35" s="16" t="s">
        <v>6</v>
      </c>
      <c r="B35" s="16"/>
      <c r="C35" s="17"/>
      <c r="D35" s="17"/>
      <c r="E35" s="17"/>
      <c r="F35" s="29" t="s">
        <v>10</v>
      </c>
      <c r="G35" s="18" t="s">
        <v>22</v>
      </c>
      <c r="H35" s="74"/>
      <c r="I35" s="74"/>
      <c r="J35" s="16"/>
      <c r="K35" s="16"/>
      <c r="L35" s="66" t="str">
        <f t="shared" si="0"/>
        <v/>
      </c>
      <c r="M35" s="16"/>
      <c r="N35" s="16"/>
      <c r="O35" s="66" t="str">
        <f t="shared" si="1"/>
        <v/>
      </c>
      <c r="P35" s="16"/>
      <c r="Q35" s="9"/>
      <c r="R35" s="66" t="str">
        <f t="shared" si="2"/>
        <v/>
      </c>
      <c r="S35" s="16"/>
      <c r="T35" s="16"/>
      <c r="U35" s="66" t="str">
        <f t="shared" si="3"/>
        <v/>
      </c>
      <c r="V35" s="66"/>
      <c r="W35" s="16"/>
    </row>
    <row r="36" spans="1:23" x14ac:dyDescent="0.25">
      <c r="A36" s="16" t="s">
        <v>6</v>
      </c>
      <c r="B36" s="16"/>
      <c r="C36" s="17"/>
      <c r="D36" s="17"/>
      <c r="E36" s="17"/>
      <c r="F36" s="29" t="s">
        <v>10</v>
      </c>
      <c r="G36" s="18" t="s">
        <v>23</v>
      </c>
      <c r="H36" s="74"/>
      <c r="I36" s="74"/>
      <c r="J36" s="16"/>
      <c r="K36" s="16"/>
      <c r="L36" s="66" t="str">
        <f t="shared" si="0"/>
        <v/>
      </c>
      <c r="M36" s="16"/>
      <c r="N36" s="16"/>
      <c r="O36" s="66" t="str">
        <f t="shared" si="1"/>
        <v/>
      </c>
      <c r="P36" s="16"/>
      <c r="Q36" s="9"/>
      <c r="R36" s="66" t="str">
        <f t="shared" si="2"/>
        <v/>
      </c>
      <c r="S36" s="16"/>
      <c r="T36" s="16"/>
      <c r="U36" s="66" t="str">
        <f t="shared" si="3"/>
        <v/>
      </c>
      <c r="V36" s="66"/>
      <c r="W36" s="16"/>
    </row>
    <row r="37" spans="1:23" x14ac:dyDescent="0.25">
      <c r="A37" s="16" t="s">
        <v>6</v>
      </c>
      <c r="B37" s="16"/>
      <c r="C37" s="17"/>
      <c r="D37" s="17"/>
      <c r="E37" s="17"/>
      <c r="F37" s="29" t="s">
        <v>10</v>
      </c>
      <c r="G37" s="18" t="s">
        <v>24</v>
      </c>
      <c r="H37" s="74"/>
      <c r="I37" s="74"/>
      <c r="J37" s="16"/>
      <c r="K37" s="16"/>
      <c r="L37" s="66" t="str">
        <f t="shared" si="0"/>
        <v/>
      </c>
      <c r="M37" s="16"/>
      <c r="N37" s="16"/>
      <c r="O37" s="66" t="str">
        <f t="shared" si="1"/>
        <v/>
      </c>
      <c r="P37" s="16"/>
      <c r="Q37" s="9"/>
      <c r="R37" s="66" t="str">
        <f t="shared" si="2"/>
        <v/>
      </c>
      <c r="S37" s="16"/>
      <c r="T37" s="16"/>
      <c r="U37" s="66" t="str">
        <f t="shared" si="3"/>
        <v/>
      </c>
      <c r="V37" s="66"/>
      <c r="W37" s="16"/>
    </row>
    <row r="38" spans="1:23" x14ac:dyDescent="0.25">
      <c r="A38" s="16" t="s">
        <v>6</v>
      </c>
      <c r="B38" s="16"/>
      <c r="C38" s="17"/>
      <c r="D38" s="17"/>
      <c r="E38" s="17"/>
      <c r="F38" s="30" t="s">
        <v>10</v>
      </c>
      <c r="G38" s="13" t="s">
        <v>25</v>
      </c>
      <c r="H38" s="74"/>
      <c r="I38" s="75"/>
      <c r="J38" s="12"/>
      <c r="K38" s="12"/>
      <c r="L38" s="65" t="str">
        <f t="shared" si="0"/>
        <v/>
      </c>
      <c r="M38" s="12"/>
      <c r="N38" s="12"/>
      <c r="O38" s="65" t="str">
        <f t="shared" si="1"/>
        <v/>
      </c>
      <c r="P38" s="12"/>
      <c r="Q38" s="12"/>
      <c r="R38" s="65" t="str">
        <f t="shared" si="2"/>
        <v/>
      </c>
      <c r="S38" s="12"/>
      <c r="T38" s="12"/>
      <c r="U38" s="65" t="str">
        <f t="shared" si="3"/>
        <v/>
      </c>
      <c r="V38" s="65"/>
      <c r="W38" s="12"/>
    </row>
    <row r="39" spans="1:23" x14ac:dyDescent="0.25">
      <c r="A39" s="16" t="s">
        <v>6</v>
      </c>
      <c r="B39" s="16"/>
      <c r="C39" s="17"/>
      <c r="D39" s="17"/>
      <c r="E39" s="17"/>
      <c r="F39" s="30" t="s">
        <v>10</v>
      </c>
      <c r="G39" s="13" t="s">
        <v>26</v>
      </c>
      <c r="H39" s="74"/>
      <c r="I39" s="75"/>
      <c r="J39" s="12"/>
      <c r="K39" s="12"/>
      <c r="L39" s="65" t="str">
        <f t="shared" si="0"/>
        <v/>
      </c>
      <c r="M39" s="12"/>
      <c r="N39" s="12"/>
      <c r="O39" s="65" t="str">
        <f t="shared" si="1"/>
        <v/>
      </c>
      <c r="P39" s="12"/>
      <c r="Q39" s="12"/>
      <c r="R39" s="65" t="str">
        <f t="shared" si="2"/>
        <v/>
      </c>
      <c r="S39" s="12"/>
      <c r="T39" s="12"/>
      <c r="U39" s="65" t="str">
        <f t="shared" si="3"/>
        <v/>
      </c>
      <c r="V39" s="65"/>
      <c r="W39" s="12"/>
    </row>
    <row r="40" spans="1:23" x14ac:dyDescent="0.25">
      <c r="A40" s="16" t="s">
        <v>6</v>
      </c>
      <c r="B40" s="16"/>
      <c r="C40" s="17"/>
      <c r="D40" s="17"/>
      <c r="E40" s="17"/>
      <c r="F40" s="30" t="s">
        <v>10</v>
      </c>
      <c r="G40" s="13" t="s">
        <v>27</v>
      </c>
      <c r="H40" s="74"/>
      <c r="I40" s="75"/>
      <c r="J40" s="12"/>
      <c r="K40" s="12"/>
      <c r="L40" s="65" t="str">
        <f t="shared" si="0"/>
        <v/>
      </c>
      <c r="M40" s="12"/>
      <c r="N40" s="12"/>
      <c r="O40" s="65" t="str">
        <f t="shared" si="1"/>
        <v/>
      </c>
      <c r="P40" s="12"/>
      <c r="Q40" s="12"/>
      <c r="R40" s="65" t="str">
        <f t="shared" si="2"/>
        <v/>
      </c>
      <c r="S40" s="12"/>
      <c r="T40" s="12"/>
      <c r="U40" s="65" t="str">
        <f t="shared" si="3"/>
        <v/>
      </c>
      <c r="V40" s="65"/>
      <c r="W40" s="12"/>
    </row>
    <row r="41" spans="1:23" x14ac:dyDescent="0.25">
      <c r="A41" s="16" t="s">
        <v>6</v>
      </c>
      <c r="B41" s="16"/>
      <c r="C41" s="17"/>
      <c r="D41" s="17"/>
      <c r="E41" s="17"/>
      <c r="F41" s="29" t="s">
        <v>10</v>
      </c>
      <c r="G41" s="18" t="s">
        <v>28</v>
      </c>
      <c r="H41" s="74"/>
      <c r="I41" s="74"/>
      <c r="J41" s="16"/>
      <c r="K41" s="16"/>
      <c r="L41" s="66" t="str">
        <f t="shared" si="0"/>
        <v/>
      </c>
      <c r="M41" s="16"/>
      <c r="N41" s="16"/>
      <c r="O41" s="66" t="str">
        <f t="shared" si="1"/>
        <v/>
      </c>
      <c r="P41" s="16"/>
      <c r="Q41" s="9"/>
      <c r="R41" s="66" t="str">
        <f t="shared" si="2"/>
        <v/>
      </c>
      <c r="S41" s="16"/>
      <c r="T41" s="16"/>
      <c r="U41" s="66" t="str">
        <f t="shared" si="3"/>
        <v/>
      </c>
      <c r="V41" s="66"/>
      <c r="W41" s="16"/>
    </row>
    <row r="42" spans="1:23" x14ac:dyDescent="0.25">
      <c r="A42" s="16" t="s">
        <v>6</v>
      </c>
      <c r="B42" s="16"/>
      <c r="C42" s="17"/>
      <c r="D42" s="17"/>
      <c r="E42" s="17"/>
      <c r="F42" s="90" t="s">
        <v>10</v>
      </c>
      <c r="G42" s="11" t="s">
        <v>29</v>
      </c>
      <c r="H42" s="74"/>
      <c r="I42" s="74"/>
      <c r="J42" s="16"/>
      <c r="K42" s="16"/>
      <c r="L42" s="66" t="str">
        <f t="shared" si="0"/>
        <v/>
      </c>
      <c r="M42" s="16"/>
      <c r="N42" s="16"/>
      <c r="O42" s="66" t="str">
        <f t="shared" si="1"/>
        <v/>
      </c>
      <c r="P42" s="16"/>
      <c r="Q42" s="9"/>
      <c r="R42" s="66" t="str">
        <f t="shared" si="2"/>
        <v/>
      </c>
      <c r="S42" s="16"/>
      <c r="T42" s="16"/>
      <c r="U42" s="66" t="str">
        <f t="shared" si="3"/>
        <v/>
      </c>
      <c r="V42" s="66"/>
      <c r="W42" s="16"/>
    </row>
    <row r="43" spans="1:23" x14ac:dyDescent="0.25">
      <c r="A43" s="16" t="s">
        <v>6</v>
      </c>
      <c r="B43" s="16"/>
      <c r="C43" s="17"/>
      <c r="D43" s="17"/>
      <c r="E43" s="17"/>
      <c r="F43" s="90" t="s">
        <v>10</v>
      </c>
      <c r="G43" s="11" t="s">
        <v>30</v>
      </c>
      <c r="H43" s="74"/>
      <c r="I43" s="74"/>
      <c r="J43" s="16"/>
      <c r="K43" s="16"/>
      <c r="L43" s="66" t="str">
        <f t="shared" si="0"/>
        <v/>
      </c>
      <c r="M43" s="16"/>
      <c r="N43" s="16"/>
      <c r="O43" s="66" t="str">
        <f t="shared" si="1"/>
        <v/>
      </c>
      <c r="P43" s="16"/>
      <c r="Q43" s="9"/>
      <c r="R43" s="66" t="str">
        <f t="shared" si="2"/>
        <v/>
      </c>
      <c r="S43" s="16"/>
      <c r="T43" s="16"/>
      <c r="U43" s="66" t="str">
        <f t="shared" si="3"/>
        <v/>
      </c>
      <c r="V43" s="66"/>
      <c r="W43" s="16"/>
    </row>
    <row r="44" spans="1:23" x14ac:dyDescent="0.25">
      <c r="A44" s="16" t="s">
        <v>6</v>
      </c>
      <c r="B44" s="166"/>
      <c r="C44" s="167"/>
      <c r="D44" s="167"/>
      <c r="E44" s="167"/>
      <c r="F44" s="93" t="s">
        <v>10</v>
      </c>
      <c r="G44" s="94" t="s">
        <v>313</v>
      </c>
      <c r="H44" s="74"/>
      <c r="I44" s="74"/>
      <c r="J44" s="92"/>
      <c r="K44" s="92"/>
      <c r="L44" s="174" t="str">
        <f t="shared" si="0"/>
        <v/>
      </c>
      <c r="M44" s="92"/>
      <c r="N44" s="92"/>
      <c r="O44" s="174" t="str">
        <f t="shared" si="1"/>
        <v/>
      </c>
      <c r="P44" s="92"/>
      <c r="Q44" s="92"/>
      <c r="R44" s="174"/>
      <c r="S44" s="92"/>
      <c r="T44" s="92"/>
      <c r="U44" s="174"/>
      <c r="V44" s="174"/>
      <c r="W44" s="92"/>
    </row>
    <row r="45" spans="1:23" x14ac:dyDescent="0.25">
      <c r="A45" s="16" t="s">
        <v>6</v>
      </c>
      <c r="B45" s="166"/>
      <c r="C45" s="167"/>
      <c r="D45" s="167"/>
      <c r="E45" s="167"/>
      <c r="F45" s="93" t="s">
        <v>10</v>
      </c>
      <c r="G45" s="94" t="s">
        <v>314</v>
      </c>
      <c r="H45" s="74"/>
      <c r="I45" s="74"/>
      <c r="J45" s="92"/>
      <c r="K45" s="92"/>
      <c r="L45" s="174"/>
      <c r="M45" s="92"/>
      <c r="N45" s="92"/>
      <c r="O45" s="174"/>
      <c r="P45" s="92"/>
      <c r="Q45" s="92"/>
      <c r="R45" s="174"/>
      <c r="S45" s="92"/>
      <c r="T45" s="92"/>
      <c r="U45" s="174"/>
      <c r="V45" s="174"/>
      <c r="W45" s="92"/>
    </row>
    <row r="46" spans="1:23" ht="42" customHeight="1" x14ac:dyDescent="0.25">
      <c r="A46" s="19" t="s">
        <v>6</v>
      </c>
      <c r="B46" s="53" t="s">
        <v>258</v>
      </c>
      <c r="C46" s="20" t="s">
        <v>7</v>
      </c>
      <c r="D46" s="20" t="s">
        <v>8</v>
      </c>
      <c r="E46" s="54" t="s">
        <v>9</v>
      </c>
      <c r="F46" s="79" t="s">
        <v>12</v>
      </c>
      <c r="G46" s="19" t="s">
        <v>13</v>
      </c>
      <c r="H46" s="56" t="s">
        <v>9</v>
      </c>
      <c r="I46" s="19"/>
      <c r="J46" s="19"/>
      <c r="K46" s="19"/>
      <c r="L46" s="67" t="str">
        <f t="shared" si="0"/>
        <v/>
      </c>
      <c r="M46" s="19"/>
      <c r="N46" s="19"/>
      <c r="O46" s="67" t="str">
        <f t="shared" si="1"/>
        <v/>
      </c>
      <c r="P46" s="63"/>
      <c r="Q46" s="19"/>
      <c r="R46" s="67" t="str">
        <f t="shared" si="2"/>
        <v/>
      </c>
      <c r="S46" s="63"/>
      <c r="T46" s="19"/>
      <c r="U46" s="67" t="str">
        <f t="shared" si="3"/>
        <v/>
      </c>
      <c r="V46" s="72" t="str">
        <f>IF(AND(I46="",U46=""),"",IF(AND(I46&lt;&gt;"",U46=""),"",IF(I46=U46,"conforme au conventionné",IF(I46&gt;U46,"Justifier la sous-réalisation","Justifier la sur-réalisation"))))</f>
        <v/>
      </c>
      <c r="W46" s="63"/>
    </row>
    <row r="47" spans="1:23" x14ac:dyDescent="0.25">
      <c r="A47" s="16" t="s">
        <v>6</v>
      </c>
      <c r="B47" s="16"/>
      <c r="C47" s="17"/>
      <c r="D47" s="17"/>
      <c r="E47" s="17"/>
      <c r="F47" s="29" t="s">
        <v>12</v>
      </c>
      <c r="G47" s="18" t="s">
        <v>22</v>
      </c>
      <c r="H47" s="74"/>
      <c r="I47" s="74"/>
      <c r="J47" s="16"/>
      <c r="K47" s="16"/>
      <c r="L47" s="66" t="str">
        <f t="shared" si="0"/>
        <v/>
      </c>
      <c r="M47" s="16"/>
      <c r="N47" s="16"/>
      <c r="O47" s="66" t="str">
        <f t="shared" si="1"/>
        <v/>
      </c>
      <c r="P47" s="16"/>
      <c r="Q47" s="16"/>
      <c r="R47" s="66" t="str">
        <f t="shared" si="2"/>
        <v/>
      </c>
      <c r="S47" s="16"/>
      <c r="T47" s="16"/>
      <c r="U47" s="66" t="str">
        <f t="shared" si="3"/>
        <v/>
      </c>
      <c r="V47" s="66"/>
      <c r="W47" s="16"/>
    </row>
    <row r="48" spans="1:23" x14ac:dyDescent="0.25">
      <c r="A48" s="16" t="s">
        <v>6</v>
      </c>
      <c r="B48" s="16"/>
      <c r="C48" s="17"/>
      <c r="D48" s="17"/>
      <c r="E48" s="17"/>
      <c r="F48" s="29" t="s">
        <v>12</v>
      </c>
      <c r="G48" s="18" t="s">
        <v>23</v>
      </c>
      <c r="H48" s="74"/>
      <c r="I48" s="74"/>
      <c r="J48" s="16"/>
      <c r="K48" s="16"/>
      <c r="L48" s="66" t="str">
        <f t="shared" si="0"/>
        <v/>
      </c>
      <c r="M48" s="16"/>
      <c r="N48" s="16"/>
      <c r="O48" s="66" t="str">
        <f t="shared" si="1"/>
        <v/>
      </c>
      <c r="P48" s="16"/>
      <c r="Q48" s="16"/>
      <c r="R48" s="66" t="str">
        <f t="shared" si="2"/>
        <v/>
      </c>
      <c r="S48" s="16"/>
      <c r="T48" s="16"/>
      <c r="U48" s="66" t="str">
        <f t="shared" si="3"/>
        <v/>
      </c>
      <c r="V48" s="66"/>
      <c r="W48" s="16"/>
    </row>
    <row r="49" spans="1:23" x14ac:dyDescent="0.25">
      <c r="A49" s="16" t="s">
        <v>6</v>
      </c>
      <c r="B49" s="16"/>
      <c r="C49" s="17"/>
      <c r="D49" s="17"/>
      <c r="E49" s="17"/>
      <c r="F49" s="29" t="s">
        <v>12</v>
      </c>
      <c r="G49" s="18" t="s">
        <v>24</v>
      </c>
      <c r="H49" s="74"/>
      <c r="I49" s="74"/>
      <c r="J49" s="16"/>
      <c r="K49" s="16"/>
      <c r="L49" s="66" t="str">
        <f t="shared" si="0"/>
        <v/>
      </c>
      <c r="M49" s="16"/>
      <c r="N49" s="16"/>
      <c r="O49" s="66" t="str">
        <f t="shared" si="1"/>
        <v/>
      </c>
      <c r="P49" s="16"/>
      <c r="Q49" s="16"/>
      <c r="R49" s="66" t="str">
        <f t="shared" si="2"/>
        <v/>
      </c>
      <c r="S49" s="16"/>
      <c r="T49" s="16"/>
      <c r="U49" s="66" t="str">
        <f t="shared" si="3"/>
        <v/>
      </c>
      <c r="V49" s="66"/>
      <c r="W49" s="16"/>
    </row>
    <row r="50" spans="1:23" x14ac:dyDescent="0.25">
      <c r="A50" s="16" t="s">
        <v>6</v>
      </c>
      <c r="B50" s="16"/>
      <c r="C50" s="17"/>
      <c r="D50" s="17"/>
      <c r="E50" s="17"/>
      <c r="F50" s="30" t="s">
        <v>12</v>
      </c>
      <c r="G50" s="13" t="s">
        <v>25</v>
      </c>
      <c r="H50" s="75"/>
      <c r="I50" s="75"/>
      <c r="J50" s="12"/>
      <c r="K50" s="12"/>
      <c r="L50" s="65" t="str">
        <f t="shared" si="0"/>
        <v/>
      </c>
      <c r="M50" s="12"/>
      <c r="N50" s="12"/>
      <c r="O50" s="65" t="str">
        <f t="shared" si="1"/>
        <v/>
      </c>
      <c r="P50" s="12"/>
      <c r="Q50" s="12"/>
      <c r="R50" s="65" t="str">
        <f t="shared" si="2"/>
        <v/>
      </c>
      <c r="S50" s="12"/>
      <c r="T50" s="12"/>
      <c r="U50" s="65" t="str">
        <f t="shared" si="3"/>
        <v/>
      </c>
      <c r="V50" s="65"/>
      <c r="W50" s="12"/>
    </row>
    <row r="51" spans="1:23" x14ac:dyDescent="0.25">
      <c r="A51" s="16" t="s">
        <v>6</v>
      </c>
      <c r="B51" s="16"/>
      <c r="C51" s="17"/>
      <c r="D51" s="17"/>
      <c r="E51" s="17"/>
      <c r="F51" s="30" t="s">
        <v>12</v>
      </c>
      <c r="G51" s="13" t="s">
        <v>26</v>
      </c>
      <c r="H51" s="75"/>
      <c r="I51" s="75"/>
      <c r="J51" s="12"/>
      <c r="K51" s="12"/>
      <c r="L51" s="65" t="str">
        <f t="shared" si="0"/>
        <v/>
      </c>
      <c r="M51" s="12"/>
      <c r="N51" s="12"/>
      <c r="O51" s="65" t="str">
        <f t="shared" si="1"/>
        <v/>
      </c>
      <c r="P51" s="12"/>
      <c r="Q51" s="12"/>
      <c r="R51" s="65" t="str">
        <f t="shared" si="2"/>
        <v/>
      </c>
      <c r="S51" s="12"/>
      <c r="T51" s="12"/>
      <c r="U51" s="65" t="str">
        <f t="shared" si="3"/>
        <v/>
      </c>
      <c r="V51" s="65"/>
      <c r="W51" s="12"/>
    </row>
    <row r="52" spans="1:23" x14ac:dyDescent="0.25">
      <c r="A52" s="16" t="s">
        <v>6</v>
      </c>
      <c r="B52" s="16"/>
      <c r="C52" s="17"/>
      <c r="D52" s="17"/>
      <c r="E52" s="17"/>
      <c r="F52" s="30" t="s">
        <v>12</v>
      </c>
      <c r="G52" s="13" t="s">
        <v>27</v>
      </c>
      <c r="H52" s="75"/>
      <c r="I52" s="75"/>
      <c r="J52" s="12"/>
      <c r="K52" s="12"/>
      <c r="L52" s="65" t="str">
        <f t="shared" si="0"/>
        <v/>
      </c>
      <c r="M52" s="12"/>
      <c r="N52" s="12"/>
      <c r="O52" s="65" t="str">
        <f t="shared" si="1"/>
        <v/>
      </c>
      <c r="P52" s="12"/>
      <c r="Q52" s="12"/>
      <c r="R52" s="65" t="str">
        <f t="shared" si="2"/>
        <v/>
      </c>
      <c r="S52" s="12"/>
      <c r="T52" s="12"/>
      <c r="U52" s="65" t="str">
        <f t="shared" si="3"/>
        <v/>
      </c>
      <c r="V52" s="65"/>
      <c r="W52" s="12"/>
    </row>
    <row r="53" spans="1:23" x14ac:dyDescent="0.25">
      <c r="A53" s="16" t="s">
        <v>6</v>
      </c>
      <c r="B53" s="16"/>
      <c r="C53" s="17"/>
      <c r="D53" s="17"/>
      <c r="E53" s="17"/>
      <c r="F53" s="29" t="s">
        <v>12</v>
      </c>
      <c r="G53" s="18" t="s">
        <v>28</v>
      </c>
      <c r="H53" s="74"/>
      <c r="I53" s="74"/>
      <c r="J53" s="16"/>
      <c r="K53" s="16"/>
      <c r="L53" s="66" t="str">
        <f t="shared" si="0"/>
        <v/>
      </c>
      <c r="M53" s="16"/>
      <c r="N53" s="16"/>
      <c r="O53" s="66" t="str">
        <f t="shared" si="1"/>
        <v/>
      </c>
      <c r="P53" s="16"/>
      <c r="Q53" s="16"/>
      <c r="R53" s="66" t="str">
        <f t="shared" si="2"/>
        <v/>
      </c>
      <c r="S53" s="16"/>
      <c r="T53" s="16"/>
      <c r="U53" s="66" t="str">
        <f t="shared" si="3"/>
        <v/>
      </c>
      <c r="V53" s="66"/>
      <c r="W53" s="16"/>
    </row>
    <row r="54" spans="1:23" x14ac:dyDescent="0.25">
      <c r="A54" s="16" t="s">
        <v>6</v>
      </c>
      <c r="B54" s="16"/>
      <c r="C54" s="17"/>
      <c r="D54" s="17"/>
      <c r="E54" s="17"/>
      <c r="F54" s="29" t="s">
        <v>12</v>
      </c>
      <c r="G54" s="18" t="s">
        <v>29</v>
      </c>
      <c r="H54" s="74"/>
      <c r="I54" s="74"/>
      <c r="J54" s="16"/>
      <c r="K54" s="16"/>
      <c r="L54" s="66" t="str">
        <f t="shared" si="0"/>
        <v/>
      </c>
      <c r="M54" s="16"/>
      <c r="N54" s="16"/>
      <c r="O54" s="66" t="str">
        <f t="shared" si="1"/>
        <v/>
      </c>
      <c r="P54" s="16"/>
      <c r="Q54" s="16"/>
      <c r="R54" s="66" t="str">
        <f t="shared" si="2"/>
        <v/>
      </c>
      <c r="S54" s="16"/>
      <c r="T54" s="16"/>
      <c r="U54" s="66" t="str">
        <f t="shared" si="3"/>
        <v/>
      </c>
      <c r="V54" s="66"/>
      <c r="W54" s="16"/>
    </row>
    <row r="55" spans="1:23" x14ac:dyDescent="0.25">
      <c r="A55" s="16" t="s">
        <v>6</v>
      </c>
      <c r="B55" s="16"/>
      <c r="C55" s="17"/>
      <c r="D55" s="17"/>
      <c r="E55" s="17"/>
      <c r="F55" s="29" t="s">
        <v>12</v>
      </c>
      <c r="G55" s="18" t="s">
        <v>30</v>
      </c>
      <c r="H55" s="74"/>
      <c r="I55" s="74"/>
      <c r="J55" s="16"/>
      <c r="K55" s="16"/>
      <c r="L55" s="66" t="str">
        <f t="shared" si="0"/>
        <v/>
      </c>
      <c r="M55" s="16"/>
      <c r="N55" s="16"/>
      <c r="O55" s="66" t="str">
        <f t="shared" si="1"/>
        <v/>
      </c>
      <c r="P55" s="16"/>
      <c r="Q55" s="16"/>
      <c r="R55" s="66" t="str">
        <f t="shared" si="2"/>
        <v/>
      </c>
      <c r="S55" s="16"/>
      <c r="T55" s="16"/>
      <c r="U55" s="66" t="str">
        <f t="shared" si="3"/>
        <v/>
      </c>
      <c r="V55" s="66"/>
      <c r="W55" s="16"/>
    </row>
    <row r="56" spans="1:23" ht="42" customHeight="1" x14ac:dyDescent="0.25">
      <c r="A56" s="19" t="s">
        <v>6</v>
      </c>
      <c r="B56" s="53" t="s">
        <v>258</v>
      </c>
      <c r="C56" s="20" t="s">
        <v>7</v>
      </c>
      <c r="D56" s="20" t="s">
        <v>8</v>
      </c>
      <c r="E56" s="54" t="s">
        <v>9</v>
      </c>
      <c r="F56" s="79" t="s">
        <v>14</v>
      </c>
      <c r="G56" s="19" t="s">
        <v>72</v>
      </c>
      <c r="H56" s="56" t="s">
        <v>9</v>
      </c>
      <c r="I56" s="19"/>
      <c r="J56" s="63"/>
      <c r="K56" s="63"/>
      <c r="L56" s="67" t="str">
        <f t="shared" si="0"/>
        <v/>
      </c>
      <c r="M56" s="63"/>
      <c r="N56" s="63"/>
      <c r="O56" s="67" t="str">
        <f t="shared" si="1"/>
        <v/>
      </c>
      <c r="P56" s="63"/>
      <c r="Q56" s="63"/>
      <c r="R56" s="67" t="str">
        <f t="shared" si="2"/>
        <v/>
      </c>
      <c r="S56" s="63"/>
      <c r="T56" s="19"/>
      <c r="U56" s="67" t="str">
        <f t="shared" si="3"/>
        <v/>
      </c>
      <c r="V56" s="72" t="str">
        <f>IF(AND(I56="",U56=""),"",IF(AND(I56&lt;&gt;"",U56=""),"",IF(I56=U56,"conforme au conventionné",IF(I56&gt;U56,"Justifier la sous-réalisation","Justifier la sur-réalisation"))))</f>
        <v/>
      </c>
      <c r="W56" s="63"/>
    </row>
    <row r="57" spans="1:23" x14ac:dyDescent="0.25">
      <c r="A57" s="16" t="s">
        <v>6</v>
      </c>
      <c r="B57" s="16"/>
      <c r="C57" s="17"/>
      <c r="D57" s="17"/>
      <c r="E57" s="17"/>
      <c r="F57" s="29" t="s">
        <v>14</v>
      </c>
      <c r="G57" s="18" t="s">
        <v>22</v>
      </c>
      <c r="H57" s="74"/>
      <c r="I57" s="74"/>
      <c r="J57" s="16"/>
      <c r="K57" s="16"/>
      <c r="L57" s="66" t="str">
        <f t="shared" si="0"/>
        <v/>
      </c>
      <c r="M57" s="16"/>
      <c r="N57" s="16"/>
      <c r="O57" s="66" t="str">
        <f t="shared" si="1"/>
        <v/>
      </c>
      <c r="P57" s="16"/>
      <c r="Q57" s="16"/>
      <c r="R57" s="66" t="str">
        <f t="shared" si="2"/>
        <v/>
      </c>
      <c r="S57" s="16"/>
      <c r="T57" s="16"/>
      <c r="U57" s="66" t="str">
        <f t="shared" si="3"/>
        <v/>
      </c>
      <c r="V57" s="66"/>
      <c r="W57" s="16"/>
    </row>
    <row r="58" spans="1:23" x14ac:dyDescent="0.25">
      <c r="A58" s="16" t="s">
        <v>6</v>
      </c>
      <c r="B58" s="16"/>
      <c r="C58" s="17"/>
      <c r="D58" s="17"/>
      <c r="E58" s="17"/>
      <c r="F58" s="29" t="s">
        <v>14</v>
      </c>
      <c r="G58" s="18" t="s">
        <v>23</v>
      </c>
      <c r="H58" s="74"/>
      <c r="I58" s="74"/>
      <c r="J58" s="16"/>
      <c r="K58" s="16"/>
      <c r="L58" s="66" t="str">
        <f t="shared" si="0"/>
        <v/>
      </c>
      <c r="M58" s="16"/>
      <c r="N58" s="16"/>
      <c r="O58" s="66" t="str">
        <f t="shared" si="1"/>
        <v/>
      </c>
      <c r="P58" s="16"/>
      <c r="Q58" s="16"/>
      <c r="R58" s="66" t="str">
        <f t="shared" si="2"/>
        <v/>
      </c>
      <c r="S58" s="16"/>
      <c r="T58" s="16"/>
      <c r="U58" s="66" t="str">
        <f t="shared" si="3"/>
        <v/>
      </c>
      <c r="V58" s="66"/>
      <c r="W58" s="16"/>
    </row>
    <row r="59" spans="1:23" x14ac:dyDescent="0.25">
      <c r="A59" s="16" t="s">
        <v>6</v>
      </c>
      <c r="B59" s="16"/>
      <c r="C59" s="17"/>
      <c r="D59" s="17"/>
      <c r="E59" s="17"/>
      <c r="F59" s="29" t="s">
        <v>14</v>
      </c>
      <c r="G59" s="18" t="s">
        <v>24</v>
      </c>
      <c r="H59" s="74"/>
      <c r="I59" s="74"/>
      <c r="J59" s="16"/>
      <c r="K59" s="16"/>
      <c r="L59" s="66" t="str">
        <f t="shared" si="0"/>
        <v/>
      </c>
      <c r="M59" s="16"/>
      <c r="N59" s="16"/>
      <c r="O59" s="66" t="str">
        <f t="shared" si="1"/>
        <v/>
      </c>
      <c r="P59" s="16"/>
      <c r="Q59" s="16"/>
      <c r="R59" s="66" t="str">
        <f t="shared" si="2"/>
        <v/>
      </c>
      <c r="S59" s="16"/>
      <c r="T59" s="16"/>
      <c r="U59" s="66" t="str">
        <f t="shared" si="3"/>
        <v/>
      </c>
      <c r="V59" s="66"/>
      <c r="W59" s="16"/>
    </row>
    <row r="60" spans="1:23" x14ac:dyDescent="0.25">
      <c r="A60" s="16" t="s">
        <v>6</v>
      </c>
      <c r="B60" s="16"/>
      <c r="C60" s="17"/>
      <c r="D60" s="17"/>
      <c r="E60" s="17"/>
      <c r="F60" s="29" t="s">
        <v>14</v>
      </c>
      <c r="G60" s="13" t="s">
        <v>25</v>
      </c>
      <c r="H60" s="75"/>
      <c r="I60" s="75"/>
      <c r="J60" s="12"/>
      <c r="K60" s="12"/>
      <c r="L60" s="65" t="str">
        <f t="shared" si="0"/>
        <v/>
      </c>
      <c r="M60" s="12"/>
      <c r="N60" s="12"/>
      <c r="O60" s="65" t="str">
        <f t="shared" si="1"/>
        <v/>
      </c>
      <c r="P60" s="12"/>
      <c r="Q60" s="12"/>
      <c r="R60" s="65" t="str">
        <f t="shared" si="2"/>
        <v/>
      </c>
      <c r="S60" s="12"/>
      <c r="T60" s="12"/>
      <c r="U60" s="65" t="str">
        <f t="shared" si="3"/>
        <v/>
      </c>
      <c r="V60" s="65"/>
      <c r="W60" s="12"/>
    </row>
    <row r="61" spans="1:23" x14ac:dyDescent="0.25">
      <c r="A61" s="16" t="s">
        <v>6</v>
      </c>
      <c r="B61" s="16"/>
      <c r="C61" s="17"/>
      <c r="D61" s="17"/>
      <c r="E61" s="17"/>
      <c r="F61" s="29" t="s">
        <v>14</v>
      </c>
      <c r="G61" s="13" t="s">
        <v>26</v>
      </c>
      <c r="H61" s="75"/>
      <c r="I61" s="75"/>
      <c r="J61" s="12"/>
      <c r="K61" s="12"/>
      <c r="L61" s="65" t="str">
        <f t="shared" si="0"/>
        <v/>
      </c>
      <c r="M61" s="12"/>
      <c r="N61" s="12"/>
      <c r="O61" s="65" t="str">
        <f t="shared" si="1"/>
        <v/>
      </c>
      <c r="P61" s="12"/>
      <c r="Q61" s="12"/>
      <c r="R61" s="65" t="str">
        <f t="shared" si="2"/>
        <v/>
      </c>
      <c r="S61" s="12"/>
      <c r="T61" s="12"/>
      <c r="U61" s="65" t="str">
        <f t="shared" si="3"/>
        <v/>
      </c>
      <c r="V61" s="65"/>
      <c r="W61" s="12"/>
    </row>
    <row r="62" spans="1:23" x14ac:dyDescent="0.25">
      <c r="A62" s="16" t="s">
        <v>6</v>
      </c>
      <c r="B62" s="16"/>
      <c r="C62" s="17"/>
      <c r="D62" s="17"/>
      <c r="E62" s="17"/>
      <c r="F62" s="29" t="s">
        <v>14</v>
      </c>
      <c r="G62" s="13" t="s">
        <v>27</v>
      </c>
      <c r="H62" s="75"/>
      <c r="I62" s="75"/>
      <c r="J62" s="12"/>
      <c r="K62" s="12"/>
      <c r="L62" s="65" t="str">
        <f t="shared" si="0"/>
        <v/>
      </c>
      <c r="M62" s="12"/>
      <c r="N62" s="12"/>
      <c r="O62" s="65" t="str">
        <f t="shared" si="1"/>
        <v/>
      </c>
      <c r="P62" s="12"/>
      <c r="Q62" s="12"/>
      <c r="R62" s="65" t="str">
        <f t="shared" si="2"/>
        <v/>
      </c>
      <c r="S62" s="12"/>
      <c r="T62" s="12"/>
      <c r="U62" s="65" t="str">
        <f t="shared" si="3"/>
        <v/>
      </c>
      <c r="V62" s="65"/>
      <c r="W62" s="12"/>
    </row>
    <row r="63" spans="1:23" x14ac:dyDescent="0.25">
      <c r="A63" s="16" t="s">
        <v>6</v>
      </c>
      <c r="B63" s="16"/>
      <c r="C63" s="17"/>
      <c r="D63" s="17"/>
      <c r="E63" s="17"/>
      <c r="F63" s="29" t="s">
        <v>14</v>
      </c>
      <c r="G63" s="18" t="s">
        <v>28</v>
      </c>
      <c r="H63" s="74"/>
      <c r="I63" s="74"/>
      <c r="J63" s="16"/>
      <c r="K63" s="16"/>
      <c r="L63" s="66" t="str">
        <f t="shared" si="0"/>
        <v/>
      </c>
      <c r="M63" s="16"/>
      <c r="N63" s="16"/>
      <c r="O63" s="66" t="str">
        <f t="shared" si="1"/>
        <v/>
      </c>
      <c r="P63" s="16"/>
      <c r="Q63" s="16"/>
      <c r="R63" s="66" t="str">
        <f t="shared" si="2"/>
        <v/>
      </c>
      <c r="S63" s="16"/>
      <c r="T63" s="16"/>
      <c r="U63" s="66" t="str">
        <f t="shared" si="3"/>
        <v/>
      </c>
      <c r="V63" s="66"/>
      <c r="W63" s="16"/>
    </row>
    <row r="64" spans="1:23" x14ac:dyDescent="0.25">
      <c r="A64" s="16" t="s">
        <v>6</v>
      </c>
      <c r="B64" s="16"/>
      <c r="C64" s="17"/>
      <c r="D64" s="17"/>
      <c r="E64" s="17"/>
      <c r="F64" s="29" t="s">
        <v>14</v>
      </c>
      <c r="G64" s="18" t="s">
        <v>29</v>
      </c>
      <c r="H64" s="74"/>
      <c r="I64" s="74"/>
      <c r="J64" s="16"/>
      <c r="K64" s="16"/>
      <c r="L64" s="66" t="str">
        <f t="shared" si="0"/>
        <v/>
      </c>
      <c r="M64" s="16"/>
      <c r="N64" s="16"/>
      <c r="O64" s="66" t="str">
        <f t="shared" si="1"/>
        <v/>
      </c>
      <c r="P64" s="16"/>
      <c r="Q64" s="16"/>
      <c r="R64" s="66" t="str">
        <f t="shared" si="2"/>
        <v/>
      </c>
      <c r="S64" s="16"/>
      <c r="T64" s="16"/>
      <c r="U64" s="66" t="str">
        <f t="shared" si="3"/>
        <v/>
      </c>
      <c r="V64" s="66"/>
      <c r="W64" s="16"/>
    </row>
    <row r="65" spans="1:23" x14ac:dyDescent="0.25">
      <c r="A65" s="16" t="s">
        <v>6</v>
      </c>
      <c r="B65" s="16"/>
      <c r="C65" s="17"/>
      <c r="D65" s="17"/>
      <c r="E65" s="17"/>
      <c r="F65" s="29" t="s">
        <v>14</v>
      </c>
      <c r="G65" s="18" t="s">
        <v>30</v>
      </c>
      <c r="H65" s="74"/>
      <c r="I65" s="74"/>
      <c r="J65" s="16"/>
      <c r="K65" s="16"/>
      <c r="L65" s="66" t="str">
        <f t="shared" si="0"/>
        <v/>
      </c>
      <c r="M65" s="16"/>
      <c r="N65" s="16"/>
      <c r="O65" s="66" t="str">
        <f t="shared" si="1"/>
        <v/>
      </c>
      <c r="P65" s="16"/>
      <c r="Q65" s="16"/>
      <c r="R65" s="66" t="str">
        <f t="shared" si="2"/>
        <v/>
      </c>
      <c r="S65" s="16"/>
      <c r="T65" s="16"/>
      <c r="U65" s="66" t="str">
        <f t="shared" si="3"/>
        <v/>
      </c>
      <c r="V65" s="66"/>
      <c r="W65" s="16"/>
    </row>
    <row r="66" spans="1:23" x14ac:dyDescent="0.25">
      <c r="A66" s="16" t="s">
        <v>6</v>
      </c>
      <c r="B66" s="166"/>
      <c r="C66" s="167"/>
      <c r="D66" s="167"/>
      <c r="E66" s="167"/>
      <c r="F66" s="80" t="s">
        <v>14</v>
      </c>
      <c r="G66" s="94" t="s">
        <v>313</v>
      </c>
      <c r="H66" s="74"/>
      <c r="I66" s="74"/>
      <c r="J66" s="178"/>
      <c r="K66" s="178"/>
      <c r="L66" s="176" t="str">
        <f t="shared" si="0"/>
        <v/>
      </c>
      <c r="M66" s="178"/>
      <c r="N66" s="178"/>
      <c r="O66" s="176" t="str">
        <f t="shared" si="1"/>
        <v/>
      </c>
      <c r="P66" s="178"/>
      <c r="Q66" s="178"/>
      <c r="R66" s="176"/>
      <c r="S66" s="178"/>
      <c r="T66" s="178"/>
      <c r="U66" s="176" t="str">
        <f t="shared" si="3"/>
        <v/>
      </c>
      <c r="V66" s="176"/>
      <c r="W66" s="178"/>
    </row>
    <row r="67" spans="1:23" x14ac:dyDescent="0.25">
      <c r="A67" s="16" t="s">
        <v>6</v>
      </c>
      <c r="B67" s="166"/>
      <c r="C67" s="167"/>
      <c r="D67" s="167"/>
      <c r="E67" s="167"/>
      <c r="F67" s="80" t="s">
        <v>14</v>
      </c>
      <c r="G67" s="94" t="s">
        <v>314</v>
      </c>
      <c r="H67" s="74"/>
      <c r="I67" s="74"/>
      <c r="J67" s="178"/>
      <c r="K67" s="178"/>
      <c r="L67" s="176" t="str">
        <f t="shared" si="0"/>
        <v/>
      </c>
      <c r="M67" s="178"/>
      <c r="N67" s="178"/>
      <c r="O67" s="176" t="str">
        <f t="shared" si="1"/>
        <v/>
      </c>
      <c r="P67" s="178"/>
      <c r="Q67" s="178"/>
      <c r="R67" s="176"/>
      <c r="S67" s="178"/>
      <c r="T67" s="178"/>
      <c r="U67" s="176" t="str">
        <f t="shared" si="3"/>
        <v/>
      </c>
      <c r="V67" s="176"/>
      <c r="W67" s="178"/>
    </row>
    <row r="68" spans="1:23" ht="42" customHeight="1" x14ac:dyDescent="0.25">
      <c r="A68" s="22" t="s">
        <v>6</v>
      </c>
      <c r="B68" s="53" t="s">
        <v>258</v>
      </c>
      <c r="C68" s="23" t="s">
        <v>7</v>
      </c>
      <c r="D68" s="23" t="s">
        <v>20</v>
      </c>
      <c r="E68" s="54" t="s">
        <v>9</v>
      </c>
      <c r="F68" s="81" t="s">
        <v>73</v>
      </c>
      <c r="G68" s="22" t="s">
        <v>15</v>
      </c>
      <c r="H68" s="57" t="s">
        <v>9</v>
      </c>
      <c r="I68" s="19"/>
      <c r="J68" s="19"/>
      <c r="K68" s="19"/>
      <c r="L68" s="67" t="str">
        <f t="shared" si="0"/>
        <v/>
      </c>
      <c r="M68" s="63"/>
      <c r="N68" s="19"/>
      <c r="O68" s="67" t="str">
        <f t="shared" si="1"/>
        <v/>
      </c>
      <c r="P68" s="63"/>
      <c r="Q68" s="19"/>
      <c r="R68" s="67" t="str">
        <f t="shared" si="2"/>
        <v/>
      </c>
      <c r="S68" s="63"/>
      <c r="T68" s="19"/>
      <c r="U68" s="67" t="str">
        <f t="shared" si="3"/>
        <v/>
      </c>
      <c r="V68" s="72" t="str">
        <f>IF(AND(I68="",U68=""),"",IF(AND(I68&lt;&gt;"",U68=""),"",IF(I68=U68,"conforme au conventionné",IF(I68&gt;U68,"Justifier la sous-réalisation","Justifier la sur-réalisation"))))</f>
        <v/>
      </c>
      <c r="W68" s="63"/>
    </row>
    <row r="69" spans="1:23" x14ac:dyDescent="0.25">
      <c r="A69" s="16" t="s">
        <v>6</v>
      </c>
      <c r="B69" s="16"/>
      <c r="C69" s="17"/>
      <c r="D69" s="17"/>
      <c r="E69" s="17"/>
      <c r="F69" s="29" t="s">
        <v>73</v>
      </c>
      <c r="G69" s="18" t="s">
        <v>22</v>
      </c>
      <c r="H69" s="74"/>
      <c r="I69" s="74"/>
      <c r="J69" s="16"/>
      <c r="K69" s="16"/>
      <c r="L69" s="66" t="str">
        <f t="shared" si="0"/>
        <v/>
      </c>
      <c r="M69" s="16"/>
      <c r="N69" s="16"/>
      <c r="O69" s="66" t="str">
        <f t="shared" si="1"/>
        <v/>
      </c>
      <c r="P69" s="16"/>
      <c r="Q69" s="16"/>
      <c r="R69" s="66" t="str">
        <f t="shared" si="2"/>
        <v/>
      </c>
      <c r="S69" s="16"/>
      <c r="T69" s="16"/>
      <c r="U69" s="66" t="str">
        <f t="shared" si="3"/>
        <v/>
      </c>
      <c r="V69" s="66"/>
      <c r="W69" s="16"/>
    </row>
    <row r="70" spans="1:23" x14ac:dyDescent="0.25">
      <c r="A70" s="16" t="s">
        <v>6</v>
      </c>
      <c r="B70" s="16"/>
      <c r="C70" s="17"/>
      <c r="D70" s="17"/>
      <c r="E70" s="17"/>
      <c r="F70" s="29" t="s">
        <v>73</v>
      </c>
      <c r="G70" s="18" t="s">
        <v>23</v>
      </c>
      <c r="H70" s="74"/>
      <c r="I70" s="74"/>
      <c r="J70" s="16"/>
      <c r="K70" s="16"/>
      <c r="L70" s="66" t="str">
        <f t="shared" si="0"/>
        <v/>
      </c>
      <c r="M70" s="16"/>
      <c r="N70" s="16"/>
      <c r="O70" s="66" t="str">
        <f t="shared" si="1"/>
        <v/>
      </c>
      <c r="P70" s="16"/>
      <c r="Q70" s="16"/>
      <c r="R70" s="66" t="str">
        <f t="shared" si="2"/>
        <v/>
      </c>
      <c r="S70" s="16"/>
      <c r="T70" s="16"/>
      <c r="U70" s="66" t="str">
        <f t="shared" si="3"/>
        <v/>
      </c>
      <c r="V70" s="66"/>
      <c r="W70" s="16"/>
    </row>
    <row r="71" spans="1:23" x14ac:dyDescent="0.25">
      <c r="A71" s="16" t="s">
        <v>6</v>
      </c>
      <c r="B71" s="16"/>
      <c r="C71" s="17"/>
      <c r="D71" s="17"/>
      <c r="E71" s="17"/>
      <c r="F71" s="29" t="s">
        <v>73</v>
      </c>
      <c r="G71" s="18" t="s">
        <v>24</v>
      </c>
      <c r="H71" s="74"/>
      <c r="I71" s="74"/>
      <c r="J71" s="16"/>
      <c r="K71" s="16"/>
      <c r="L71" s="66" t="str">
        <f t="shared" si="0"/>
        <v/>
      </c>
      <c r="M71" s="16"/>
      <c r="N71" s="16"/>
      <c r="O71" s="66" t="str">
        <f t="shared" si="1"/>
        <v/>
      </c>
      <c r="P71" s="16"/>
      <c r="Q71" s="16"/>
      <c r="R71" s="66" t="str">
        <f t="shared" si="2"/>
        <v/>
      </c>
      <c r="S71" s="16"/>
      <c r="T71" s="16"/>
      <c r="U71" s="66" t="str">
        <f t="shared" si="3"/>
        <v/>
      </c>
      <c r="V71" s="66"/>
      <c r="W71" s="16"/>
    </row>
    <row r="72" spans="1:23" x14ac:dyDescent="0.25">
      <c r="A72" s="16" t="s">
        <v>6</v>
      </c>
      <c r="B72" s="16"/>
      <c r="C72" s="17"/>
      <c r="D72" s="17"/>
      <c r="E72" s="17"/>
      <c r="F72" s="29" t="s">
        <v>73</v>
      </c>
      <c r="G72" s="13" t="s">
        <v>25</v>
      </c>
      <c r="H72" s="75"/>
      <c r="I72" s="75"/>
      <c r="J72" s="12"/>
      <c r="K72" s="12"/>
      <c r="L72" s="65" t="str">
        <f t="shared" si="0"/>
        <v/>
      </c>
      <c r="M72" s="12"/>
      <c r="N72" s="12"/>
      <c r="O72" s="65" t="str">
        <f t="shared" si="1"/>
        <v/>
      </c>
      <c r="P72" s="12"/>
      <c r="Q72" s="12"/>
      <c r="R72" s="65" t="str">
        <f t="shared" si="2"/>
        <v/>
      </c>
      <c r="S72" s="12"/>
      <c r="T72" s="12"/>
      <c r="U72" s="65" t="str">
        <f t="shared" si="3"/>
        <v/>
      </c>
      <c r="V72" s="65"/>
      <c r="W72" s="12"/>
    </row>
    <row r="73" spans="1:23" x14ac:dyDescent="0.25">
      <c r="A73" s="16" t="s">
        <v>6</v>
      </c>
      <c r="B73" s="16"/>
      <c r="C73" s="17"/>
      <c r="D73" s="17"/>
      <c r="E73" s="17"/>
      <c r="F73" s="29" t="s">
        <v>73</v>
      </c>
      <c r="G73" s="13" t="s">
        <v>26</v>
      </c>
      <c r="H73" s="75"/>
      <c r="I73" s="75"/>
      <c r="J73" s="12"/>
      <c r="K73" s="12"/>
      <c r="L73" s="65" t="str">
        <f t="shared" si="0"/>
        <v/>
      </c>
      <c r="M73" s="12"/>
      <c r="N73" s="12"/>
      <c r="O73" s="65" t="str">
        <f t="shared" si="1"/>
        <v/>
      </c>
      <c r="P73" s="12"/>
      <c r="Q73" s="12"/>
      <c r="R73" s="65" t="str">
        <f t="shared" si="2"/>
        <v/>
      </c>
      <c r="S73" s="12"/>
      <c r="T73" s="12"/>
      <c r="U73" s="65" t="str">
        <f t="shared" si="3"/>
        <v/>
      </c>
      <c r="V73" s="65"/>
      <c r="W73" s="12"/>
    </row>
    <row r="74" spans="1:23" x14ac:dyDescent="0.25">
      <c r="A74" s="16" t="s">
        <v>6</v>
      </c>
      <c r="B74" s="16"/>
      <c r="C74" s="17"/>
      <c r="D74" s="17"/>
      <c r="E74" s="17"/>
      <c r="F74" s="29" t="s">
        <v>73</v>
      </c>
      <c r="G74" s="13" t="s">
        <v>27</v>
      </c>
      <c r="H74" s="75"/>
      <c r="I74" s="75"/>
      <c r="J74" s="12"/>
      <c r="K74" s="12"/>
      <c r="L74" s="65" t="str">
        <f t="shared" si="0"/>
        <v/>
      </c>
      <c r="M74" s="12"/>
      <c r="N74" s="12"/>
      <c r="O74" s="65" t="str">
        <f t="shared" si="1"/>
        <v/>
      </c>
      <c r="P74" s="12"/>
      <c r="Q74" s="12"/>
      <c r="R74" s="65" t="str">
        <f t="shared" si="2"/>
        <v/>
      </c>
      <c r="S74" s="12"/>
      <c r="T74" s="12"/>
      <c r="U74" s="65" t="str">
        <f t="shared" si="3"/>
        <v/>
      </c>
      <c r="V74" s="65"/>
      <c r="W74" s="12"/>
    </row>
    <row r="75" spans="1:23" x14ac:dyDescent="0.25">
      <c r="A75" s="16" t="s">
        <v>6</v>
      </c>
      <c r="B75" s="16"/>
      <c r="C75" s="17"/>
      <c r="D75" s="17"/>
      <c r="E75" s="17"/>
      <c r="F75" s="29" t="s">
        <v>73</v>
      </c>
      <c r="G75" s="18" t="s">
        <v>28</v>
      </c>
      <c r="H75" s="74"/>
      <c r="I75" s="74"/>
      <c r="J75" s="16"/>
      <c r="K75" s="16"/>
      <c r="L75" s="66" t="str">
        <f t="shared" si="0"/>
        <v/>
      </c>
      <c r="M75" s="16"/>
      <c r="N75" s="16"/>
      <c r="O75" s="66" t="str">
        <f t="shared" si="1"/>
        <v/>
      </c>
      <c r="P75" s="16"/>
      <c r="Q75" s="16"/>
      <c r="R75" s="66" t="str">
        <f t="shared" si="2"/>
        <v/>
      </c>
      <c r="S75" s="16"/>
      <c r="T75" s="16"/>
      <c r="U75" s="66" t="str">
        <f t="shared" si="3"/>
        <v/>
      </c>
      <c r="V75" s="66"/>
      <c r="W75" s="16"/>
    </row>
    <row r="76" spans="1:23" x14ac:dyDescent="0.25">
      <c r="A76" s="16" t="s">
        <v>6</v>
      </c>
      <c r="B76" s="16"/>
      <c r="C76" s="17"/>
      <c r="D76" s="17"/>
      <c r="E76" s="17"/>
      <c r="F76" s="29" t="s">
        <v>73</v>
      </c>
      <c r="G76" s="18" t="s">
        <v>29</v>
      </c>
      <c r="H76" s="74"/>
      <c r="I76" s="74"/>
      <c r="J76" s="16"/>
      <c r="K76" s="16"/>
      <c r="L76" s="66" t="str">
        <f t="shared" si="0"/>
        <v/>
      </c>
      <c r="M76" s="16"/>
      <c r="N76" s="16"/>
      <c r="O76" s="66" t="str">
        <f t="shared" si="1"/>
        <v/>
      </c>
      <c r="P76" s="16"/>
      <c r="Q76" s="16"/>
      <c r="R76" s="66" t="str">
        <f t="shared" si="2"/>
        <v/>
      </c>
      <c r="S76" s="16"/>
      <c r="T76" s="16"/>
      <c r="U76" s="66" t="str">
        <f t="shared" si="3"/>
        <v/>
      </c>
      <c r="V76" s="66"/>
      <c r="W76" s="16"/>
    </row>
    <row r="77" spans="1:23" x14ac:dyDescent="0.25">
      <c r="A77" s="16" t="s">
        <v>6</v>
      </c>
      <c r="B77" s="16"/>
      <c r="C77" s="17"/>
      <c r="D77" s="17"/>
      <c r="E77" s="17"/>
      <c r="F77" s="29" t="s">
        <v>73</v>
      </c>
      <c r="G77" s="18" t="s">
        <v>30</v>
      </c>
      <c r="H77" s="74"/>
      <c r="I77" s="74"/>
      <c r="J77" s="16"/>
      <c r="K77" s="16"/>
      <c r="L77" s="66" t="str">
        <f t="shared" si="0"/>
        <v/>
      </c>
      <c r="M77" s="16"/>
      <c r="N77" s="16"/>
      <c r="O77" s="66" t="str">
        <f t="shared" si="1"/>
        <v/>
      </c>
      <c r="P77" s="16"/>
      <c r="Q77" s="16"/>
      <c r="R77" s="66" t="str">
        <f t="shared" si="2"/>
        <v/>
      </c>
      <c r="S77" s="16"/>
      <c r="T77" s="16"/>
      <c r="U77" s="66" t="str">
        <f t="shared" si="3"/>
        <v/>
      </c>
      <c r="V77" s="66"/>
      <c r="W77" s="16"/>
    </row>
    <row r="78" spans="1:23" ht="42" customHeight="1" x14ac:dyDescent="0.25">
      <c r="A78" s="19" t="s">
        <v>6</v>
      </c>
      <c r="B78" s="53" t="s">
        <v>259</v>
      </c>
      <c r="C78" s="20" t="s">
        <v>7</v>
      </c>
      <c r="D78" s="20" t="s">
        <v>8</v>
      </c>
      <c r="E78" s="20"/>
      <c r="F78" s="20" t="s">
        <v>16</v>
      </c>
      <c r="G78" s="19" t="s">
        <v>17</v>
      </c>
      <c r="H78" s="56" t="s">
        <v>244</v>
      </c>
      <c r="I78" s="19"/>
      <c r="J78" s="19"/>
      <c r="K78" s="19"/>
      <c r="L78" s="67" t="str">
        <f t="shared" si="0"/>
        <v/>
      </c>
      <c r="M78" s="63"/>
      <c r="N78" s="63"/>
      <c r="O78" s="67" t="str">
        <f t="shared" si="1"/>
        <v/>
      </c>
      <c r="P78" s="63"/>
      <c r="Q78" s="63"/>
      <c r="R78" s="67" t="str">
        <f t="shared" si="2"/>
        <v/>
      </c>
      <c r="S78" s="63"/>
      <c r="T78" s="63"/>
      <c r="U78" s="67" t="str">
        <f t="shared" si="3"/>
        <v/>
      </c>
      <c r="V78" s="72" t="str">
        <f>IF(AND(I78="",U78=""),"",IF(AND(I78&lt;&gt;"",U78=""),"",IF(I78=U78,"conforme au conventionné",IF(I78&gt;U78,"Justifier la sous-réalisation","Justifier la sur-réalisation"))))</f>
        <v/>
      </c>
      <c r="W78" s="63"/>
    </row>
    <row r="79" spans="1:23" x14ac:dyDescent="0.25">
      <c r="A79" s="16" t="s">
        <v>6</v>
      </c>
      <c r="B79" s="16"/>
      <c r="C79" s="17"/>
      <c r="D79" s="17"/>
      <c r="E79" s="17"/>
      <c r="F79" s="80" t="s">
        <v>16</v>
      </c>
      <c r="G79" s="18" t="s">
        <v>22</v>
      </c>
      <c r="H79" s="74"/>
      <c r="I79" s="74"/>
      <c r="J79" s="16"/>
      <c r="K79" s="16"/>
      <c r="L79" s="66" t="str">
        <f t="shared" si="0"/>
        <v/>
      </c>
      <c r="M79" s="16"/>
      <c r="N79" s="16"/>
      <c r="O79" s="66" t="str">
        <f t="shared" si="1"/>
        <v/>
      </c>
      <c r="P79" s="16"/>
      <c r="Q79" s="16"/>
      <c r="R79" s="66" t="str">
        <f t="shared" si="2"/>
        <v/>
      </c>
      <c r="S79" s="16"/>
      <c r="T79" s="16"/>
      <c r="U79" s="66" t="str">
        <f t="shared" si="3"/>
        <v/>
      </c>
      <c r="V79" s="66"/>
      <c r="W79" s="16"/>
    </row>
    <row r="80" spans="1:23" x14ac:dyDescent="0.25">
      <c r="A80" s="16" t="s">
        <v>6</v>
      </c>
      <c r="B80" s="16"/>
      <c r="C80" s="17"/>
      <c r="D80" s="17"/>
      <c r="E80" s="17"/>
      <c r="F80" s="80" t="s">
        <v>16</v>
      </c>
      <c r="G80" s="18" t="s">
        <v>23</v>
      </c>
      <c r="H80" s="74"/>
      <c r="I80" s="74"/>
      <c r="J80" s="16"/>
      <c r="K80" s="16"/>
      <c r="L80" s="66" t="str">
        <f t="shared" si="0"/>
        <v/>
      </c>
      <c r="M80" s="16"/>
      <c r="N80" s="16"/>
      <c r="O80" s="66" t="str">
        <f t="shared" si="1"/>
        <v/>
      </c>
      <c r="P80" s="16"/>
      <c r="Q80" s="16"/>
      <c r="R80" s="66" t="str">
        <f t="shared" si="2"/>
        <v/>
      </c>
      <c r="S80" s="16"/>
      <c r="T80" s="16"/>
      <c r="U80" s="66" t="str">
        <f t="shared" si="3"/>
        <v/>
      </c>
      <c r="V80" s="66"/>
      <c r="W80" s="16"/>
    </row>
    <row r="81" spans="1:23" x14ac:dyDescent="0.25">
      <c r="A81" s="16" t="s">
        <v>6</v>
      </c>
      <c r="B81" s="16"/>
      <c r="C81" s="17"/>
      <c r="D81" s="17"/>
      <c r="E81" s="17"/>
      <c r="F81" s="80" t="s">
        <v>16</v>
      </c>
      <c r="G81" s="18" t="s">
        <v>24</v>
      </c>
      <c r="H81" s="74"/>
      <c r="I81" s="74"/>
      <c r="J81" s="16"/>
      <c r="K81" s="16"/>
      <c r="L81" s="66" t="str">
        <f t="shared" si="0"/>
        <v/>
      </c>
      <c r="M81" s="16"/>
      <c r="N81" s="16"/>
      <c r="O81" s="66" t="str">
        <f t="shared" si="1"/>
        <v/>
      </c>
      <c r="P81" s="16"/>
      <c r="Q81" s="16"/>
      <c r="R81" s="66" t="str">
        <f t="shared" si="2"/>
        <v/>
      </c>
      <c r="S81" s="16"/>
      <c r="T81" s="16"/>
      <c r="U81" s="66" t="str">
        <f t="shared" si="3"/>
        <v/>
      </c>
      <c r="V81" s="66"/>
      <c r="W81" s="16"/>
    </row>
    <row r="82" spans="1:23" x14ac:dyDescent="0.25">
      <c r="A82" s="16" t="s">
        <v>6</v>
      </c>
      <c r="B82" s="16"/>
      <c r="C82" s="17"/>
      <c r="D82" s="17"/>
      <c r="E82" s="17"/>
      <c r="F82" s="80" t="s">
        <v>16</v>
      </c>
      <c r="G82" s="13" t="s">
        <v>25</v>
      </c>
      <c r="H82" s="75"/>
      <c r="I82" s="75"/>
      <c r="J82" s="12"/>
      <c r="K82" s="12"/>
      <c r="L82" s="65" t="str">
        <f t="shared" si="0"/>
        <v/>
      </c>
      <c r="M82" s="12"/>
      <c r="N82" s="12"/>
      <c r="O82" s="65" t="str">
        <f t="shared" si="1"/>
        <v/>
      </c>
      <c r="P82" s="12"/>
      <c r="Q82" s="12"/>
      <c r="R82" s="65" t="str">
        <f t="shared" si="2"/>
        <v/>
      </c>
      <c r="S82" s="12"/>
      <c r="T82" s="12"/>
      <c r="U82" s="65" t="str">
        <f t="shared" si="3"/>
        <v/>
      </c>
      <c r="V82" s="65"/>
      <c r="W82" s="12"/>
    </row>
    <row r="83" spans="1:23" x14ac:dyDescent="0.25">
      <c r="A83" s="16" t="s">
        <v>6</v>
      </c>
      <c r="B83" s="16"/>
      <c r="C83" s="17"/>
      <c r="D83" s="17"/>
      <c r="E83" s="17"/>
      <c r="F83" s="80" t="s">
        <v>16</v>
      </c>
      <c r="G83" s="13" t="s">
        <v>26</v>
      </c>
      <c r="H83" s="75"/>
      <c r="I83" s="75"/>
      <c r="J83" s="12"/>
      <c r="K83" s="12"/>
      <c r="L83" s="65" t="str">
        <f t="shared" si="0"/>
        <v/>
      </c>
      <c r="M83" s="12"/>
      <c r="N83" s="12"/>
      <c r="O83" s="65" t="str">
        <f t="shared" si="1"/>
        <v/>
      </c>
      <c r="P83" s="12"/>
      <c r="Q83" s="12"/>
      <c r="R83" s="65" t="str">
        <f t="shared" si="2"/>
        <v/>
      </c>
      <c r="S83" s="12"/>
      <c r="T83" s="12"/>
      <c r="U83" s="65" t="str">
        <f t="shared" si="3"/>
        <v/>
      </c>
      <c r="V83" s="65"/>
      <c r="W83" s="12"/>
    </row>
    <row r="84" spans="1:23" x14ac:dyDescent="0.25">
      <c r="A84" s="16" t="s">
        <v>6</v>
      </c>
      <c r="B84" s="16"/>
      <c r="C84" s="17"/>
      <c r="D84" s="17"/>
      <c r="E84" s="17"/>
      <c r="F84" s="80" t="s">
        <v>16</v>
      </c>
      <c r="G84" s="13" t="s">
        <v>27</v>
      </c>
      <c r="H84" s="75"/>
      <c r="I84" s="75"/>
      <c r="J84" s="12"/>
      <c r="K84" s="12"/>
      <c r="L84" s="65" t="str">
        <f t="shared" si="0"/>
        <v/>
      </c>
      <c r="M84" s="12"/>
      <c r="N84" s="12"/>
      <c r="O84" s="65" t="str">
        <f t="shared" si="1"/>
        <v/>
      </c>
      <c r="P84" s="12"/>
      <c r="Q84" s="12"/>
      <c r="R84" s="65" t="str">
        <f t="shared" si="2"/>
        <v/>
      </c>
      <c r="S84" s="12"/>
      <c r="T84" s="12"/>
      <c r="U84" s="65" t="str">
        <f t="shared" si="3"/>
        <v/>
      </c>
      <c r="V84" s="65"/>
      <c r="W84" s="12"/>
    </row>
    <row r="85" spans="1:23" x14ac:dyDescent="0.25">
      <c r="A85" s="16" t="s">
        <v>6</v>
      </c>
      <c r="B85" s="16"/>
      <c r="C85" s="17"/>
      <c r="D85" s="17"/>
      <c r="E85" s="17"/>
      <c r="F85" s="80" t="s">
        <v>16</v>
      </c>
      <c r="G85" s="18" t="s">
        <v>28</v>
      </c>
      <c r="H85" s="74"/>
      <c r="I85" s="74"/>
      <c r="J85" s="16"/>
      <c r="K85" s="16"/>
      <c r="L85" s="66" t="str">
        <f t="shared" si="0"/>
        <v/>
      </c>
      <c r="M85" s="16"/>
      <c r="N85" s="16"/>
      <c r="O85" s="66" t="str">
        <f t="shared" si="1"/>
        <v/>
      </c>
      <c r="P85" s="16"/>
      <c r="Q85" s="16"/>
      <c r="R85" s="66" t="str">
        <f t="shared" si="2"/>
        <v/>
      </c>
      <c r="S85" s="16"/>
      <c r="T85" s="16"/>
      <c r="U85" s="66" t="str">
        <f t="shared" si="3"/>
        <v/>
      </c>
      <c r="V85" s="66"/>
      <c r="W85" s="16"/>
    </row>
    <row r="86" spans="1:23" x14ac:dyDescent="0.25">
      <c r="A86" s="16" t="s">
        <v>6</v>
      </c>
      <c r="B86" s="16"/>
      <c r="C86" s="17"/>
      <c r="D86" s="17"/>
      <c r="E86" s="17"/>
      <c r="F86" s="80" t="s">
        <v>16</v>
      </c>
      <c r="G86" s="18" t="s">
        <v>29</v>
      </c>
      <c r="H86" s="74"/>
      <c r="I86" s="74"/>
      <c r="J86" s="16"/>
      <c r="K86" s="16"/>
      <c r="L86" s="66" t="str">
        <f t="shared" si="0"/>
        <v/>
      </c>
      <c r="M86" s="16"/>
      <c r="N86" s="16"/>
      <c r="O86" s="66" t="str">
        <f t="shared" si="1"/>
        <v/>
      </c>
      <c r="P86" s="16"/>
      <c r="Q86" s="16"/>
      <c r="R86" s="66" t="str">
        <f t="shared" si="2"/>
        <v/>
      </c>
      <c r="S86" s="16"/>
      <c r="T86" s="16"/>
      <c r="U86" s="66" t="str">
        <f t="shared" si="3"/>
        <v/>
      </c>
      <c r="V86" s="66"/>
      <c r="W86" s="16"/>
    </row>
    <row r="87" spans="1:23" x14ac:dyDescent="0.25">
      <c r="A87" s="16" t="s">
        <v>6</v>
      </c>
      <c r="B87" s="16"/>
      <c r="C87" s="17"/>
      <c r="D87" s="17"/>
      <c r="E87" s="17"/>
      <c r="F87" s="80" t="s">
        <v>16</v>
      </c>
      <c r="G87" s="18" t="s">
        <v>30</v>
      </c>
      <c r="H87" s="74"/>
      <c r="I87" s="74"/>
      <c r="J87" s="16"/>
      <c r="K87" s="16"/>
      <c r="L87" s="66" t="str">
        <f t="shared" si="0"/>
        <v/>
      </c>
      <c r="M87" s="16"/>
      <c r="N87" s="16"/>
      <c r="O87" s="66" t="str">
        <f t="shared" si="1"/>
        <v/>
      </c>
      <c r="P87" s="16"/>
      <c r="Q87" s="16"/>
      <c r="R87" s="66" t="str">
        <f t="shared" si="2"/>
        <v/>
      </c>
      <c r="S87" s="16"/>
      <c r="T87" s="16"/>
      <c r="U87" s="66" t="str">
        <f t="shared" si="3"/>
        <v/>
      </c>
      <c r="V87" s="66"/>
      <c r="W87" s="16"/>
    </row>
    <row r="88" spans="1:23" ht="42" customHeight="1" x14ac:dyDescent="0.25">
      <c r="A88" s="19" t="s">
        <v>6</v>
      </c>
      <c r="B88" s="53"/>
      <c r="C88" s="20" t="s">
        <v>21</v>
      </c>
      <c r="D88" s="20" t="s">
        <v>8</v>
      </c>
      <c r="E88" s="56" t="s">
        <v>16</v>
      </c>
      <c r="F88" s="20" t="s">
        <v>37</v>
      </c>
      <c r="G88" s="19" t="s">
        <v>38</v>
      </c>
      <c r="H88" s="56" t="s">
        <v>16</v>
      </c>
      <c r="I88" s="19"/>
      <c r="J88" s="63"/>
      <c r="K88" s="63"/>
      <c r="L88" s="67" t="str">
        <f t="shared" si="0"/>
        <v/>
      </c>
      <c r="M88" s="63"/>
      <c r="N88" s="63"/>
      <c r="O88" s="67" t="str">
        <f t="shared" si="1"/>
        <v/>
      </c>
      <c r="P88" s="63"/>
      <c r="Q88" s="63"/>
      <c r="R88" s="67" t="str">
        <f t="shared" si="2"/>
        <v/>
      </c>
      <c r="S88" s="63"/>
      <c r="T88" s="63"/>
      <c r="U88" s="67" t="str">
        <f t="shared" si="3"/>
        <v/>
      </c>
      <c r="V88" s="72" t="str">
        <f>IF(AND(I88="",U88=""),"",IF(AND(I88&lt;&gt;"",U88=""),"",IF(I88=U88,"conforme au conventionné",IF(I88&gt;U88,"Justifier la sous-réalisation","Justifier la sur-réalisation"))))</f>
        <v/>
      </c>
      <c r="W88" s="63"/>
    </row>
    <row r="89" spans="1:23" x14ac:dyDescent="0.25">
      <c r="A89" s="16" t="s">
        <v>6</v>
      </c>
      <c r="B89" s="16"/>
      <c r="C89" s="17"/>
      <c r="D89" s="17"/>
      <c r="E89" s="17"/>
      <c r="F89" s="80" t="s">
        <v>37</v>
      </c>
      <c r="G89" s="18" t="s">
        <v>22</v>
      </c>
      <c r="H89" s="74"/>
      <c r="I89" s="74"/>
      <c r="J89" s="16"/>
      <c r="K89" s="16"/>
      <c r="L89" s="66" t="str">
        <f t="shared" si="0"/>
        <v/>
      </c>
      <c r="M89" s="16"/>
      <c r="N89" s="16"/>
      <c r="O89" s="66" t="str">
        <f t="shared" si="1"/>
        <v/>
      </c>
      <c r="P89" s="16"/>
      <c r="Q89" s="16"/>
      <c r="R89" s="66" t="str">
        <f t="shared" si="2"/>
        <v/>
      </c>
      <c r="S89" s="16"/>
      <c r="T89" s="16"/>
      <c r="U89" s="66" t="str">
        <f t="shared" si="3"/>
        <v/>
      </c>
      <c r="V89" s="66"/>
      <c r="W89" s="16"/>
    </row>
    <row r="90" spans="1:23" x14ac:dyDescent="0.25">
      <c r="A90" s="16" t="s">
        <v>6</v>
      </c>
      <c r="B90" s="16"/>
      <c r="C90" s="17"/>
      <c r="D90" s="17"/>
      <c r="E90" s="17"/>
      <c r="F90" s="80" t="s">
        <v>37</v>
      </c>
      <c r="G90" s="18" t="s">
        <v>23</v>
      </c>
      <c r="H90" s="74"/>
      <c r="I90" s="74"/>
      <c r="J90" s="16"/>
      <c r="K90" s="16"/>
      <c r="L90" s="66" t="str">
        <f t="shared" si="0"/>
        <v/>
      </c>
      <c r="M90" s="16"/>
      <c r="N90" s="16"/>
      <c r="O90" s="66" t="str">
        <f t="shared" si="1"/>
        <v/>
      </c>
      <c r="P90" s="16"/>
      <c r="Q90" s="16"/>
      <c r="R90" s="66" t="str">
        <f t="shared" si="2"/>
        <v/>
      </c>
      <c r="S90" s="16"/>
      <c r="T90" s="16"/>
      <c r="U90" s="66" t="str">
        <f t="shared" si="3"/>
        <v/>
      </c>
      <c r="V90" s="66"/>
      <c r="W90" s="16"/>
    </row>
    <row r="91" spans="1:23" x14ac:dyDescent="0.25">
      <c r="A91" s="16" t="s">
        <v>6</v>
      </c>
      <c r="B91" s="16"/>
      <c r="C91" s="17"/>
      <c r="D91" s="17"/>
      <c r="E91" s="17"/>
      <c r="F91" s="80" t="s">
        <v>37</v>
      </c>
      <c r="G91" s="18" t="s">
        <v>24</v>
      </c>
      <c r="H91" s="74"/>
      <c r="I91" s="74"/>
      <c r="J91" s="16"/>
      <c r="K91" s="16"/>
      <c r="L91" s="66" t="str">
        <f t="shared" si="0"/>
        <v/>
      </c>
      <c r="M91" s="16"/>
      <c r="N91" s="16"/>
      <c r="O91" s="66" t="str">
        <f t="shared" si="1"/>
        <v/>
      </c>
      <c r="P91" s="16"/>
      <c r="Q91" s="16"/>
      <c r="R91" s="66" t="str">
        <f t="shared" si="2"/>
        <v/>
      </c>
      <c r="S91" s="16"/>
      <c r="T91" s="16"/>
      <c r="U91" s="66" t="str">
        <f t="shared" si="3"/>
        <v/>
      </c>
      <c r="V91" s="66"/>
      <c r="W91" s="16"/>
    </row>
    <row r="92" spans="1:23" x14ac:dyDescent="0.25">
      <c r="A92" s="16" t="s">
        <v>6</v>
      </c>
      <c r="B92" s="16"/>
      <c r="C92" s="17"/>
      <c r="D92" s="17"/>
      <c r="E92" s="17"/>
      <c r="F92" s="80" t="s">
        <v>37</v>
      </c>
      <c r="G92" s="13" t="s">
        <v>25</v>
      </c>
      <c r="H92" s="75"/>
      <c r="I92" s="75"/>
      <c r="J92" s="12"/>
      <c r="K92" s="12"/>
      <c r="L92" s="65" t="str">
        <f t="shared" ref="L92:L155" si="4">IF(K92="","",J92+K92)</f>
        <v/>
      </c>
      <c r="M92" s="12"/>
      <c r="N92" s="12"/>
      <c r="O92" s="65" t="str">
        <f t="shared" ref="O92:O155" si="5">IF(N92="","",N92+K92+J92)</f>
        <v/>
      </c>
      <c r="P92" s="12"/>
      <c r="Q92" s="12"/>
      <c r="R92" s="65" t="str">
        <f t="shared" ref="R92:R155" si="6">IF(Q92="","",Q92+N92+K92+J92)</f>
        <v/>
      </c>
      <c r="S92" s="12"/>
      <c r="T92" s="12"/>
      <c r="U92" s="65" t="str">
        <f t="shared" ref="U92:U155" si="7">IF(T92="","",T92+Q92+N92+K92+J92)</f>
        <v/>
      </c>
      <c r="V92" s="65"/>
      <c r="W92" s="12"/>
    </row>
    <row r="93" spans="1:23" x14ac:dyDescent="0.25">
      <c r="A93" s="16" t="s">
        <v>6</v>
      </c>
      <c r="B93" s="16"/>
      <c r="C93" s="17"/>
      <c r="D93" s="17"/>
      <c r="E93" s="17"/>
      <c r="F93" s="80" t="s">
        <v>37</v>
      </c>
      <c r="G93" s="13" t="s">
        <v>26</v>
      </c>
      <c r="H93" s="75"/>
      <c r="I93" s="75"/>
      <c r="J93" s="12"/>
      <c r="K93" s="12"/>
      <c r="L93" s="65" t="str">
        <f t="shared" si="4"/>
        <v/>
      </c>
      <c r="M93" s="12"/>
      <c r="N93" s="12"/>
      <c r="O93" s="65" t="str">
        <f t="shared" si="5"/>
        <v/>
      </c>
      <c r="P93" s="12"/>
      <c r="Q93" s="12"/>
      <c r="R93" s="65" t="str">
        <f t="shared" si="6"/>
        <v/>
      </c>
      <c r="S93" s="12"/>
      <c r="T93" s="12"/>
      <c r="U93" s="65" t="str">
        <f t="shared" si="7"/>
        <v/>
      </c>
      <c r="V93" s="65"/>
      <c r="W93" s="12"/>
    </row>
    <row r="94" spans="1:23" x14ac:dyDescent="0.25">
      <c r="A94" s="16" t="s">
        <v>6</v>
      </c>
      <c r="B94" s="16"/>
      <c r="C94" s="17"/>
      <c r="D94" s="17"/>
      <c r="E94" s="17"/>
      <c r="F94" s="80" t="s">
        <v>37</v>
      </c>
      <c r="G94" s="13" t="s">
        <v>27</v>
      </c>
      <c r="H94" s="75"/>
      <c r="I94" s="75"/>
      <c r="J94" s="12"/>
      <c r="K94" s="12"/>
      <c r="L94" s="65" t="str">
        <f t="shared" si="4"/>
        <v/>
      </c>
      <c r="M94" s="12"/>
      <c r="N94" s="12"/>
      <c r="O94" s="65" t="str">
        <f t="shared" si="5"/>
        <v/>
      </c>
      <c r="P94" s="12"/>
      <c r="Q94" s="12"/>
      <c r="R94" s="65" t="str">
        <f t="shared" si="6"/>
        <v/>
      </c>
      <c r="S94" s="12"/>
      <c r="T94" s="12"/>
      <c r="U94" s="65" t="str">
        <f t="shared" si="7"/>
        <v/>
      </c>
      <c r="V94" s="65"/>
      <c r="W94" s="12"/>
    </row>
    <row r="95" spans="1:23" x14ac:dyDescent="0.25">
      <c r="A95" s="16" t="s">
        <v>6</v>
      </c>
      <c r="B95" s="16"/>
      <c r="C95" s="17"/>
      <c r="D95" s="17"/>
      <c r="E95" s="17"/>
      <c r="F95" s="80" t="s">
        <v>37</v>
      </c>
      <c r="G95" s="18" t="s">
        <v>28</v>
      </c>
      <c r="H95" s="74"/>
      <c r="I95" s="74"/>
      <c r="J95" s="16"/>
      <c r="K95" s="16"/>
      <c r="L95" s="66" t="str">
        <f t="shared" si="4"/>
        <v/>
      </c>
      <c r="M95" s="16"/>
      <c r="N95" s="16"/>
      <c r="O95" s="66" t="str">
        <f t="shared" si="5"/>
        <v/>
      </c>
      <c r="P95" s="16"/>
      <c r="Q95" s="16"/>
      <c r="R95" s="66" t="str">
        <f t="shared" si="6"/>
        <v/>
      </c>
      <c r="S95" s="16"/>
      <c r="T95" s="16"/>
      <c r="U95" s="66" t="str">
        <f t="shared" si="7"/>
        <v/>
      </c>
      <c r="V95" s="66"/>
      <c r="W95" s="16"/>
    </row>
    <row r="96" spans="1:23" x14ac:dyDescent="0.25">
      <c r="A96" s="16" t="s">
        <v>6</v>
      </c>
      <c r="B96" s="16"/>
      <c r="C96" s="17"/>
      <c r="D96" s="17"/>
      <c r="E96" s="17"/>
      <c r="F96" s="80" t="s">
        <v>37</v>
      </c>
      <c r="G96" s="18" t="s">
        <v>29</v>
      </c>
      <c r="H96" s="74"/>
      <c r="I96" s="74"/>
      <c r="J96" s="16"/>
      <c r="K96" s="16"/>
      <c r="L96" s="66" t="str">
        <f t="shared" si="4"/>
        <v/>
      </c>
      <c r="M96" s="16"/>
      <c r="N96" s="16"/>
      <c r="O96" s="66" t="str">
        <f t="shared" si="5"/>
        <v/>
      </c>
      <c r="P96" s="16"/>
      <c r="Q96" s="16"/>
      <c r="R96" s="66" t="str">
        <f t="shared" si="6"/>
        <v/>
      </c>
      <c r="S96" s="16"/>
      <c r="T96" s="16"/>
      <c r="U96" s="66" t="str">
        <f t="shared" si="7"/>
        <v/>
      </c>
      <c r="V96" s="66"/>
      <c r="W96" s="16"/>
    </row>
    <row r="97" spans="1:23" x14ac:dyDescent="0.25">
      <c r="A97" s="16" t="s">
        <v>6</v>
      </c>
      <c r="B97" s="16"/>
      <c r="C97" s="17"/>
      <c r="D97" s="17"/>
      <c r="E97" s="17"/>
      <c r="F97" s="80" t="s">
        <v>37</v>
      </c>
      <c r="G97" s="18" t="s">
        <v>30</v>
      </c>
      <c r="H97" s="74"/>
      <c r="I97" s="74"/>
      <c r="J97" s="16"/>
      <c r="K97" s="16"/>
      <c r="L97" s="66" t="str">
        <f t="shared" si="4"/>
        <v/>
      </c>
      <c r="M97" s="16"/>
      <c r="N97" s="16"/>
      <c r="O97" s="66" t="str">
        <f t="shared" si="5"/>
        <v/>
      </c>
      <c r="P97" s="16"/>
      <c r="Q97" s="16"/>
      <c r="R97" s="66" t="str">
        <f t="shared" si="6"/>
        <v/>
      </c>
      <c r="S97" s="16"/>
      <c r="T97" s="16"/>
      <c r="U97" s="66" t="str">
        <f t="shared" si="7"/>
        <v/>
      </c>
      <c r="V97" s="66"/>
      <c r="W97" s="16"/>
    </row>
    <row r="98" spans="1:23" ht="42" customHeight="1" x14ac:dyDescent="0.25">
      <c r="A98" s="19" t="s">
        <v>6</v>
      </c>
      <c r="B98" s="53"/>
      <c r="C98" s="20" t="s">
        <v>21</v>
      </c>
      <c r="D98" s="20" t="s">
        <v>8</v>
      </c>
      <c r="E98" s="56" t="s">
        <v>16</v>
      </c>
      <c r="F98" s="20" t="s">
        <v>257</v>
      </c>
      <c r="G98" s="19" t="s">
        <v>74</v>
      </c>
      <c r="H98" s="56" t="s">
        <v>16</v>
      </c>
      <c r="I98" s="19"/>
      <c r="J98" s="19"/>
      <c r="K98" s="19"/>
      <c r="L98" s="67" t="str">
        <f t="shared" si="4"/>
        <v/>
      </c>
      <c r="M98" s="63"/>
      <c r="N98" s="63"/>
      <c r="O98" s="67" t="str">
        <f t="shared" si="5"/>
        <v/>
      </c>
      <c r="P98" s="63"/>
      <c r="Q98" s="63"/>
      <c r="R98" s="67" t="str">
        <f t="shared" si="6"/>
        <v/>
      </c>
      <c r="S98" s="63"/>
      <c r="T98" s="63"/>
      <c r="U98" s="67" t="str">
        <f t="shared" si="7"/>
        <v/>
      </c>
      <c r="V98" s="72" t="str">
        <f>IF(AND(I98="",U98=""),"",IF(AND(I98&lt;&gt;"",U98=""),"",IF(I98=U98,"conforme au conventionné",IF(I98&gt;U98,"Justifier la sous-réalisation","Justifier la sur-réalisation"))))</f>
        <v/>
      </c>
      <c r="W98" s="63"/>
    </row>
    <row r="99" spans="1:23" x14ac:dyDescent="0.25">
      <c r="A99" s="16" t="s">
        <v>6</v>
      </c>
      <c r="B99" s="16"/>
      <c r="C99" s="17"/>
      <c r="D99" s="17"/>
      <c r="E99" s="17"/>
      <c r="F99" s="80" t="s">
        <v>257</v>
      </c>
      <c r="G99" s="18" t="s">
        <v>22</v>
      </c>
      <c r="H99" s="74"/>
      <c r="I99" s="74"/>
      <c r="J99" s="16"/>
      <c r="K99" s="16"/>
      <c r="L99" s="66" t="str">
        <f t="shared" si="4"/>
        <v/>
      </c>
      <c r="M99" s="16"/>
      <c r="N99" s="16"/>
      <c r="O99" s="66" t="str">
        <f t="shared" si="5"/>
        <v/>
      </c>
      <c r="P99" s="16"/>
      <c r="Q99" s="16"/>
      <c r="R99" s="66" t="str">
        <f t="shared" si="6"/>
        <v/>
      </c>
      <c r="S99" s="16"/>
      <c r="T99" s="16"/>
      <c r="U99" s="66" t="str">
        <f t="shared" si="7"/>
        <v/>
      </c>
      <c r="V99" s="66"/>
      <c r="W99" s="16"/>
    </row>
    <row r="100" spans="1:23" x14ac:dyDescent="0.25">
      <c r="A100" s="16" t="s">
        <v>6</v>
      </c>
      <c r="B100" s="16"/>
      <c r="C100" s="17"/>
      <c r="D100" s="17"/>
      <c r="E100" s="17"/>
      <c r="F100" s="80" t="s">
        <v>257</v>
      </c>
      <c r="G100" s="18" t="s">
        <v>23</v>
      </c>
      <c r="H100" s="74"/>
      <c r="I100" s="74"/>
      <c r="J100" s="16"/>
      <c r="K100" s="16"/>
      <c r="L100" s="66" t="str">
        <f t="shared" si="4"/>
        <v/>
      </c>
      <c r="M100" s="16"/>
      <c r="N100" s="16"/>
      <c r="O100" s="66" t="str">
        <f t="shared" si="5"/>
        <v/>
      </c>
      <c r="P100" s="16"/>
      <c r="Q100" s="16"/>
      <c r="R100" s="66" t="str">
        <f t="shared" si="6"/>
        <v/>
      </c>
      <c r="S100" s="16"/>
      <c r="T100" s="16"/>
      <c r="U100" s="66" t="str">
        <f t="shared" si="7"/>
        <v/>
      </c>
      <c r="V100" s="66"/>
      <c r="W100" s="16"/>
    </row>
    <row r="101" spans="1:23" x14ac:dyDescent="0.25">
      <c r="A101" s="16" t="s">
        <v>6</v>
      </c>
      <c r="B101" s="16"/>
      <c r="C101" s="17"/>
      <c r="D101" s="17"/>
      <c r="E101" s="17"/>
      <c r="F101" s="80" t="s">
        <v>257</v>
      </c>
      <c r="G101" s="18" t="s">
        <v>24</v>
      </c>
      <c r="H101" s="74"/>
      <c r="I101" s="74"/>
      <c r="J101" s="16"/>
      <c r="K101" s="16"/>
      <c r="L101" s="66" t="str">
        <f t="shared" si="4"/>
        <v/>
      </c>
      <c r="M101" s="16"/>
      <c r="N101" s="16"/>
      <c r="O101" s="66" t="str">
        <f t="shared" si="5"/>
        <v/>
      </c>
      <c r="P101" s="16"/>
      <c r="Q101" s="16"/>
      <c r="R101" s="66" t="str">
        <f t="shared" si="6"/>
        <v/>
      </c>
      <c r="S101" s="16"/>
      <c r="T101" s="16"/>
      <c r="U101" s="66" t="str">
        <f t="shared" si="7"/>
        <v/>
      </c>
      <c r="V101" s="66"/>
      <c r="W101" s="16"/>
    </row>
    <row r="102" spans="1:23" x14ac:dyDescent="0.25">
      <c r="A102" s="16" t="s">
        <v>6</v>
      </c>
      <c r="B102" s="16"/>
      <c r="C102" s="17"/>
      <c r="D102" s="17"/>
      <c r="E102" s="17"/>
      <c r="F102" s="80" t="s">
        <v>257</v>
      </c>
      <c r="G102" s="13" t="s">
        <v>25</v>
      </c>
      <c r="H102" s="75"/>
      <c r="I102" s="75"/>
      <c r="J102" s="12"/>
      <c r="K102" s="12"/>
      <c r="L102" s="65" t="str">
        <f t="shared" si="4"/>
        <v/>
      </c>
      <c r="M102" s="12"/>
      <c r="N102" s="12"/>
      <c r="O102" s="65" t="str">
        <f t="shared" si="5"/>
        <v/>
      </c>
      <c r="P102" s="12"/>
      <c r="Q102" s="12"/>
      <c r="R102" s="65" t="str">
        <f t="shared" si="6"/>
        <v/>
      </c>
      <c r="S102" s="12"/>
      <c r="T102" s="12"/>
      <c r="U102" s="65" t="str">
        <f t="shared" si="7"/>
        <v/>
      </c>
      <c r="V102" s="65"/>
      <c r="W102" s="12"/>
    </row>
    <row r="103" spans="1:23" x14ac:dyDescent="0.25">
      <c r="A103" s="16" t="s">
        <v>6</v>
      </c>
      <c r="B103" s="16"/>
      <c r="C103" s="17"/>
      <c r="D103" s="17"/>
      <c r="E103" s="17"/>
      <c r="F103" s="80" t="s">
        <v>257</v>
      </c>
      <c r="G103" s="13" t="s">
        <v>26</v>
      </c>
      <c r="H103" s="75"/>
      <c r="I103" s="75"/>
      <c r="J103" s="12"/>
      <c r="K103" s="12"/>
      <c r="L103" s="65" t="str">
        <f t="shared" si="4"/>
        <v/>
      </c>
      <c r="M103" s="12"/>
      <c r="N103" s="12"/>
      <c r="O103" s="65" t="str">
        <f t="shared" si="5"/>
        <v/>
      </c>
      <c r="P103" s="12"/>
      <c r="Q103" s="12"/>
      <c r="R103" s="65" t="str">
        <f t="shared" si="6"/>
        <v/>
      </c>
      <c r="S103" s="12"/>
      <c r="T103" s="12"/>
      <c r="U103" s="65" t="str">
        <f t="shared" si="7"/>
        <v/>
      </c>
      <c r="V103" s="65"/>
      <c r="W103" s="12"/>
    </row>
    <row r="104" spans="1:23" x14ac:dyDescent="0.25">
      <c r="A104" s="16" t="s">
        <v>6</v>
      </c>
      <c r="B104" s="16"/>
      <c r="C104" s="17"/>
      <c r="D104" s="17"/>
      <c r="E104" s="17"/>
      <c r="F104" s="80" t="s">
        <v>257</v>
      </c>
      <c r="G104" s="13" t="s">
        <v>27</v>
      </c>
      <c r="H104" s="75"/>
      <c r="I104" s="75"/>
      <c r="J104" s="12"/>
      <c r="K104" s="12"/>
      <c r="L104" s="65" t="str">
        <f t="shared" si="4"/>
        <v/>
      </c>
      <c r="M104" s="12"/>
      <c r="N104" s="12"/>
      <c r="O104" s="65" t="str">
        <f t="shared" si="5"/>
        <v/>
      </c>
      <c r="P104" s="12"/>
      <c r="Q104" s="12"/>
      <c r="R104" s="65" t="str">
        <f t="shared" si="6"/>
        <v/>
      </c>
      <c r="S104" s="12"/>
      <c r="T104" s="12"/>
      <c r="U104" s="65" t="str">
        <f t="shared" si="7"/>
        <v/>
      </c>
      <c r="V104" s="65"/>
      <c r="W104" s="12"/>
    </row>
    <row r="105" spans="1:23" x14ac:dyDescent="0.25">
      <c r="A105" s="16" t="s">
        <v>6</v>
      </c>
      <c r="B105" s="16"/>
      <c r="C105" s="17"/>
      <c r="D105" s="17"/>
      <c r="E105" s="17"/>
      <c r="F105" s="80" t="s">
        <v>257</v>
      </c>
      <c r="G105" s="18" t="s">
        <v>28</v>
      </c>
      <c r="H105" s="74"/>
      <c r="I105" s="74"/>
      <c r="J105" s="16"/>
      <c r="K105" s="16"/>
      <c r="L105" s="66" t="str">
        <f t="shared" si="4"/>
        <v/>
      </c>
      <c r="M105" s="16"/>
      <c r="N105" s="16"/>
      <c r="O105" s="66" t="str">
        <f t="shared" si="5"/>
        <v/>
      </c>
      <c r="P105" s="16"/>
      <c r="Q105" s="16"/>
      <c r="R105" s="66" t="str">
        <f t="shared" si="6"/>
        <v/>
      </c>
      <c r="S105" s="16"/>
      <c r="T105" s="16"/>
      <c r="U105" s="66" t="str">
        <f t="shared" si="7"/>
        <v/>
      </c>
      <c r="V105" s="66"/>
      <c r="W105" s="16"/>
    </row>
    <row r="106" spans="1:23" x14ac:dyDescent="0.25">
      <c r="A106" s="16" t="s">
        <v>6</v>
      </c>
      <c r="B106" s="16"/>
      <c r="C106" s="17"/>
      <c r="D106" s="17"/>
      <c r="E106" s="17"/>
      <c r="F106" s="80" t="s">
        <v>257</v>
      </c>
      <c r="G106" s="18" t="s">
        <v>29</v>
      </c>
      <c r="H106" s="74"/>
      <c r="I106" s="74"/>
      <c r="J106" s="16"/>
      <c r="K106" s="16"/>
      <c r="L106" s="66" t="str">
        <f t="shared" si="4"/>
        <v/>
      </c>
      <c r="M106" s="16"/>
      <c r="N106" s="16"/>
      <c r="O106" s="66" t="str">
        <f t="shared" si="5"/>
        <v/>
      </c>
      <c r="P106" s="16"/>
      <c r="Q106" s="16"/>
      <c r="R106" s="66" t="str">
        <f t="shared" si="6"/>
        <v/>
      </c>
      <c r="S106" s="16"/>
      <c r="T106" s="16"/>
      <c r="U106" s="66" t="str">
        <f t="shared" si="7"/>
        <v/>
      </c>
      <c r="V106" s="66"/>
      <c r="W106" s="16"/>
    </row>
    <row r="107" spans="1:23" x14ac:dyDescent="0.25">
      <c r="A107" s="24" t="s">
        <v>6</v>
      </c>
      <c r="B107" s="24"/>
      <c r="C107" s="17"/>
      <c r="D107" s="17"/>
      <c r="E107" s="17"/>
      <c r="F107" s="80" t="s">
        <v>257</v>
      </c>
      <c r="G107" s="18" t="s">
        <v>30</v>
      </c>
      <c r="H107" s="74"/>
      <c r="I107" s="74"/>
      <c r="J107" s="16"/>
      <c r="K107" s="16"/>
      <c r="L107" s="66" t="str">
        <f t="shared" si="4"/>
        <v/>
      </c>
      <c r="M107" s="16"/>
      <c r="N107" s="16"/>
      <c r="O107" s="66" t="str">
        <f t="shared" si="5"/>
        <v/>
      </c>
      <c r="P107" s="16"/>
      <c r="Q107" s="16"/>
      <c r="R107" s="66" t="str">
        <f t="shared" si="6"/>
        <v/>
      </c>
      <c r="S107" s="16"/>
      <c r="T107" s="16"/>
      <c r="U107" s="66" t="str">
        <f t="shared" si="7"/>
        <v/>
      </c>
      <c r="V107" s="66"/>
      <c r="W107" s="16"/>
    </row>
    <row r="108" spans="1:23" ht="42" customHeight="1" x14ac:dyDescent="0.25">
      <c r="A108" s="19" t="s">
        <v>6</v>
      </c>
      <c r="B108" s="19"/>
      <c r="C108" s="20" t="s">
        <v>7</v>
      </c>
      <c r="D108" s="20" t="s">
        <v>8</v>
      </c>
      <c r="E108" s="56"/>
      <c r="F108" s="20" t="s">
        <v>18</v>
      </c>
      <c r="G108" s="19" t="s">
        <v>19</v>
      </c>
      <c r="H108" s="56" t="s">
        <v>245</v>
      </c>
      <c r="I108" s="19"/>
      <c r="J108" s="19"/>
      <c r="K108" s="19"/>
      <c r="L108" s="67" t="str">
        <f t="shared" si="4"/>
        <v/>
      </c>
      <c r="M108" s="19"/>
      <c r="N108" s="19"/>
      <c r="O108" s="67" t="str">
        <f t="shared" si="5"/>
        <v/>
      </c>
      <c r="P108" s="19"/>
      <c r="Q108" s="19"/>
      <c r="R108" s="67" t="str">
        <f t="shared" si="6"/>
        <v/>
      </c>
      <c r="S108" s="19"/>
      <c r="T108" s="19"/>
      <c r="U108" s="67" t="str">
        <f t="shared" si="7"/>
        <v/>
      </c>
      <c r="V108" s="67"/>
      <c r="W108" s="19"/>
    </row>
    <row r="109" spans="1:23" x14ac:dyDescent="0.25">
      <c r="A109" s="16" t="s">
        <v>6</v>
      </c>
      <c r="B109" s="16"/>
      <c r="C109" s="17"/>
      <c r="D109" s="17"/>
      <c r="E109" s="17"/>
      <c r="F109" s="17"/>
      <c r="G109" s="18" t="s">
        <v>75</v>
      </c>
      <c r="H109" s="179"/>
      <c r="I109" s="180"/>
      <c r="J109" s="16"/>
      <c r="K109" s="16"/>
      <c r="L109" s="66" t="str">
        <f t="shared" si="4"/>
        <v/>
      </c>
      <c r="M109" s="16"/>
      <c r="N109" s="16"/>
      <c r="O109" s="66" t="str">
        <f t="shared" si="5"/>
        <v/>
      </c>
      <c r="P109" s="16"/>
      <c r="Q109" s="16"/>
      <c r="R109" s="66" t="str">
        <f t="shared" si="6"/>
        <v/>
      </c>
      <c r="S109" s="16"/>
      <c r="T109" s="16"/>
      <c r="U109" s="66" t="str">
        <f t="shared" si="7"/>
        <v/>
      </c>
      <c r="V109" s="66"/>
      <c r="W109" s="16"/>
    </row>
    <row r="110" spans="1:23" x14ac:dyDescent="0.25">
      <c r="A110" s="16" t="s">
        <v>6</v>
      </c>
      <c r="B110" s="16"/>
      <c r="C110" s="17"/>
      <c r="D110" s="17"/>
      <c r="E110" s="17"/>
      <c r="F110" s="17"/>
      <c r="G110" s="18" t="s">
        <v>76</v>
      </c>
      <c r="H110" s="179"/>
      <c r="I110" s="180"/>
      <c r="J110" s="16"/>
      <c r="K110" s="16"/>
      <c r="L110" s="66" t="str">
        <f t="shared" si="4"/>
        <v/>
      </c>
      <c r="M110" s="16"/>
      <c r="N110" s="16"/>
      <c r="O110" s="66" t="str">
        <f t="shared" si="5"/>
        <v/>
      </c>
      <c r="P110" s="16"/>
      <c r="Q110" s="16"/>
      <c r="R110" s="66" t="str">
        <f t="shared" si="6"/>
        <v/>
      </c>
      <c r="S110" s="16"/>
      <c r="T110" s="16"/>
      <c r="U110" s="66" t="str">
        <f t="shared" si="7"/>
        <v/>
      </c>
      <c r="V110" s="66"/>
      <c r="W110" s="16"/>
    </row>
    <row r="111" spans="1:23" x14ac:dyDescent="0.25">
      <c r="A111" s="16" t="s">
        <v>6</v>
      </c>
      <c r="B111" s="16"/>
      <c r="C111" s="17"/>
      <c r="D111" s="17"/>
      <c r="E111" s="17"/>
      <c r="F111" s="17"/>
      <c r="G111" s="18" t="s">
        <v>77</v>
      </c>
      <c r="H111" s="179"/>
      <c r="I111" s="180"/>
      <c r="J111" s="16"/>
      <c r="K111" s="16"/>
      <c r="L111" s="66" t="str">
        <f t="shared" si="4"/>
        <v/>
      </c>
      <c r="M111" s="16"/>
      <c r="N111" s="16"/>
      <c r="O111" s="66" t="str">
        <f t="shared" si="5"/>
        <v/>
      </c>
      <c r="P111" s="16"/>
      <c r="Q111" s="16"/>
      <c r="R111" s="66" t="str">
        <f t="shared" si="6"/>
        <v/>
      </c>
      <c r="S111" s="16"/>
      <c r="T111" s="16"/>
      <c r="U111" s="66" t="str">
        <f t="shared" si="7"/>
        <v/>
      </c>
      <c r="V111" s="66"/>
      <c r="W111" s="16"/>
    </row>
    <row r="112" spans="1:23" x14ac:dyDescent="0.25">
      <c r="A112" s="16" t="s">
        <v>6</v>
      </c>
      <c r="B112" s="16"/>
      <c r="C112" s="17"/>
      <c r="D112" s="17"/>
      <c r="E112" s="17"/>
      <c r="F112" s="17"/>
      <c r="G112" s="18" t="s">
        <v>78</v>
      </c>
      <c r="H112" s="179"/>
      <c r="I112" s="180"/>
      <c r="J112" s="16"/>
      <c r="K112" s="16"/>
      <c r="L112" s="66" t="str">
        <f t="shared" si="4"/>
        <v/>
      </c>
      <c r="M112" s="16"/>
      <c r="N112" s="16"/>
      <c r="O112" s="66" t="str">
        <f t="shared" si="5"/>
        <v/>
      </c>
      <c r="P112" s="16"/>
      <c r="Q112" s="16"/>
      <c r="R112" s="66" t="str">
        <f t="shared" si="6"/>
        <v/>
      </c>
      <c r="S112" s="16"/>
      <c r="T112" s="16"/>
      <c r="U112" s="66" t="str">
        <f t="shared" si="7"/>
        <v/>
      </c>
      <c r="V112" s="66"/>
      <c r="W112" s="16"/>
    </row>
    <row r="113" spans="1:23" x14ac:dyDescent="0.25">
      <c r="A113" s="16" t="s">
        <v>6</v>
      </c>
      <c r="B113" s="16"/>
      <c r="C113" s="17"/>
      <c r="D113" s="17"/>
      <c r="E113" s="17"/>
      <c r="F113" s="17"/>
      <c r="G113" s="18" t="s">
        <v>79</v>
      </c>
      <c r="H113" s="179"/>
      <c r="I113" s="180"/>
      <c r="J113" s="16"/>
      <c r="K113" s="16"/>
      <c r="L113" s="66" t="str">
        <f t="shared" si="4"/>
        <v/>
      </c>
      <c r="M113" s="16"/>
      <c r="N113" s="16"/>
      <c r="O113" s="66" t="str">
        <f t="shared" si="5"/>
        <v/>
      </c>
      <c r="P113" s="16"/>
      <c r="Q113" s="16"/>
      <c r="R113" s="66" t="str">
        <f t="shared" si="6"/>
        <v/>
      </c>
      <c r="S113" s="16"/>
      <c r="T113" s="16"/>
      <c r="U113" s="66" t="str">
        <f t="shared" si="7"/>
        <v/>
      </c>
      <c r="V113" s="66"/>
      <c r="W113" s="16"/>
    </row>
    <row r="114" spans="1:23" x14ac:dyDescent="0.25">
      <c r="A114" s="16" t="s">
        <v>6</v>
      </c>
      <c r="B114" s="16"/>
      <c r="C114" s="17"/>
      <c r="D114" s="17"/>
      <c r="E114" s="17"/>
      <c r="F114" s="17"/>
      <c r="G114" s="18" t="s">
        <v>80</v>
      </c>
      <c r="H114" s="179"/>
      <c r="I114" s="180"/>
      <c r="J114" s="16"/>
      <c r="K114" s="16"/>
      <c r="L114" s="66" t="str">
        <f t="shared" si="4"/>
        <v/>
      </c>
      <c r="M114" s="16"/>
      <c r="N114" s="16"/>
      <c r="O114" s="66" t="str">
        <f t="shared" si="5"/>
        <v/>
      </c>
      <c r="P114" s="16"/>
      <c r="Q114" s="16"/>
      <c r="R114" s="66" t="str">
        <f t="shared" si="6"/>
        <v/>
      </c>
      <c r="S114" s="16"/>
      <c r="T114" s="16"/>
      <c r="U114" s="66" t="str">
        <f t="shared" si="7"/>
        <v/>
      </c>
      <c r="V114" s="66"/>
      <c r="W114" s="16"/>
    </row>
    <row r="115" spans="1:23" x14ac:dyDescent="0.25">
      <c r="A115" s="16" t="s">
        <v>6</v>
      </c>
      <c r="B115" s="16"/>
      <c r="C115" s="17"/>
      <c r="D115" s="17"/>
      <c r="E115" s="17"/>
      <c r="F115" s="17"/>
      <c r="G115" s="18" t="s">
        <v>81</v>
      </c>
      <c r="H115" s="179"/>
      <c r="I115" s="180"/>
      <c r="J115" s="16"/>
      <c r="K115" s="16"/>
      <c r="L115" s="66" t="str">
        <f t="shared" si="4"/>
        <v/>
      </c>
      <c r="M115" s="16"/>
      <c r="N115" s="16"/>
      <c r="O115" s="66" t="str">
        <f t="shared" si="5"/>
        <v/>
      </c>
      <c r="P115" s="16"/>
      <c r="Q115" s="16"/>
      <c r="R115" s="66" t="str">
        <f t="shared" si="6"/>
        <v/>
      </c>
      <c r="S115" s="16"/>
      <c r="T115" s="16"/>
      <c r="U115" s="66" t="str">
        <f t="shared" si="7"/>
        <v/>
      </c>
      <c r="V115" s="66"/>
      <c r="W115" s="16"/>
    </row>
    <row r="116" spans="1:23" x14ac:dyDescent="0.25">
      <c r="A116" s="16" t="s">
        <v>6</v>
      </c>
      <c r="B116" s="16"/>
      <c r="C116" s="17"/>
      <c r="D116" s="17"/>
      <c r="E116" s="17"/>
      <c r="F116" s="17"/>
      <c r="G116" s="18" t="s">
        <v>82</v>
      </c>
      <c r="H116" s="179"/>
      <c r="I116" s="180"/>
      <c r="J116" s="16"/>
      <c r="K116" s="16"/>
      <c r="L116" s="66" t="str">
        <f t="shared" si="4"/>
        <v/>
      </c>
      <c r="M116" s="16"/>
      <c r="N116" s="16"/>
      <c r="O116" s="66" t="str">
        <f t="shared" si="5"/>
        <v/>
      </c>
      <c r="P116" s="16"/>
      <c r="Q116" s="16"/>
      <c r="R116" s="66" t="str">
        <f t="shared" si="6"/>
        <v/>
      </c>
      <c r="S116" s="16"/>
      <c r="T116" s="16"/>
      <c r="U116" s="66" t="str">
        <f t="shared" si="7"/>
        <v/>
      </c>
      <c r="V116" s="66"/>
      <c r="W116" s="16"/>
    </row>
    <row r="117" spans="1:23" x14ac:dyDescent="0.25">
      <c r="A117" s="16" t="s">
        <v>6</v>
      </c>
      <c r="B117" s="16"/>
      <c r="C117" s="17"/>
      <c r="D117" s="17"/>
      <c r="E117" s="17"/>
      <c r="F117" s="17"/>
      <c r="G117" s="18" t="s">
        <v>83</v>
      </c>
      <c r="H117" s="179"/>
      <c r="I117" s="180"/>
      <c r="J117" s="16"/>
      <c r="K117" s="16"/>
      <c r="L117" s="66" t="str">
        <f t="shared" si="4"/>
        <v/>
      </c>
      <c r="M117" s="16"/>
      <c r="N117" s="16"/>
      <c r="O117" s="66" t="str">
        <f t="shared" si="5"/>
        <v/>
      </c>
      <c r="P117" s="16"/>
      <c r="Q117" s="16"/>
      <c r="R117" s="66" t="str">
        <f t="shared" si="6"/>
        <v/>
      </c>
      <c r="S117" s="16"/>
      <c r="T117" s="16"/>
      <c r="U117" s="66" t="str">
        <f t="shared" si="7"/>
        <v/>
      </c>
      <c r="V117" s="66"/>
      <c r="W117" s="16"/>
    </row>
    <row r="118" spans="1:23" x14ac:dyDescent="0.25">
      <c r="A118" s="16" t="s">
        <v>6</v>
      </c>
      <c r="B118" s="16"/>
      <c r="C118" s="17"/>
      <c r="D118" s="17"/>
      <c r="E118" s="17"/>
      <c r="F118" s="17"/>
      <c r="G118" s="18" t="s">
        <v>84</v>
      </c>
      <c r="H118" s="179"/>
      <c r="I118" s="180"/>
      <c r="J118" s="16"/>
      <c r="K118" s="16"/>
      <c r="L118" s="66" t="str">
        <f t="shared" si="4"/>
        <v/>
      </c>
      <c r="M118" s="16"/>
      <c r="N118" s="16"/>
      <c r="O118" s="66" t="str">
        <f t="shared" si="5"/>
        <v/>
      </c>
      <c r="P118" s="16"/>
      <c r="Q118" s="16"/>
      <c r="R118" s="66" t="str">
        <f t="shared" si="6"/>
        <v/>
      </c>
      <c r="S118" s="16"/>
      <c r="T118" s="16"/>
      <c r="U118" s="66" t="str">
        <f t="shared" si="7"/>
        <v/>
      </c>
      <c r="V118" s="66"/>
      <c r="W118" s="16"/>
    </row>
    <row r="119" spans="1:23" x14ac:dyDescent="0.25">
      <c r="A119" s="16" t="s">
        <v>6</v>
      </c>
      <c r="B119" s="16"/>
      <c r="C119" s="17"/>
      <c r="D119" s="17"/>
      <c r="E119" s="17"/>
      <c r="F119" s="17"/>
      <c r="G119" s="18" t="s">
        <v>85</v>
      </c>
      <c r="H119" s="179"/>
      <c r="I119" s="180"/>
      <c r="J119" s="16"/>
      <c r="K119" s="16"/>
      <c r="L119" s="66" t="str">
        <f t="shared" si="4"/>
        <v/>
      </c>
      <c r="M119" s="16"/>
      <c r="N119" s="16"/>
      <c r="O119" s="66" t="str">
        <f t="shared" si="5"/>
        <v/>
      </c>
      <c r="P119" s="16"/>
      <c r="Q119" s="16"/>
      <c r="R119" s="66" t="str">
        <f t="shared" si="6"/>
        <v/>
      </c>
      <c r="S119" s="16"/>
      <c r="T119" s="16"/>
      <c r="U119" s="66" t="str">
        <f t="shared" si="7"/>
        <v/>
      </c>
      <c r="V119" s="66"/>
      <c r="W119" s="16"/>
    </row>
    <row r="120" spans="1:23" x14ac:dyDescent="0.25">
      <c r="A120" s="16" t="s">
        <v>6</v>
      </c>
      <c r="B120" s="16"/>
      <c r="C120" s="17"/>
      <c r="D120" s="17"/>
      <c r="E120" s="17"/>
      <c r="F120" s="17"/>
      <c r="G120" s="18" t="s">
        <v>86</v>
      </c>
      <c r="H120" s="179"/>
      <c r="I120" s="180"/>
      <c r="J120" s="16"/>
      <c r="K120" s="16"/>
      <c r="L120" s="66" t="str">
        <f t="shared" si="4"/>
        <v/>
      </c>
      <c r="M120" s="16"/>
      <c r="N120" s="16"/>
      <c r="O120" s="66" t="str">
        <f t="shared" si="5"/>
        <v/>
      </c>
      <c r="P120" s="16"/>
      <c r="Q120" s="16"/>
      <c r="R120" s="66" t="str">
        <f t="shared" si="6"/>
        <v/>
      </c>
      <c r="S120" s="16"/>
      <c r="T120" s="16"/>
      <c r="U120" s="66" t="str">
        <f t="shared" si="7"/>
        <v/>
      </c>
      <c r="V120" s="66"/>
      <c r="W120" s="16"/>
    </row>
    <row r="121" spans="1:23" x14ac:dyDescent="0.25">
      <c r="A121" s="16" t="s">
        <v>6</v>
      </c>
      <c r="B121" s="16"/>
      <c r="C121" s="17"/>
      <c r="D121" s="17"/>
      <c r="E121" s="17"/>
      <c r="F121" s="17"/>
      <c r="G121" s="18" t="s">
        <v>87</v>
      </c>
      <c r="H121" s="179"/>
      <c r="I121" s="180"/>
      <c r="J121" s="16"/>
      <c r="K121" s="16"/>
      <c r="L121" s="66" t="str">
        <f t="shared" si="4"/>
        <v/>
      </c>
      <c r="M121" s="16"/>
      <c r="N121" s="16"/>
      <c r="O121" s="66" t="str">
        <f t="shared" si="5"/>
        <v/>
      </c>
      <c r="P121" s="16"/>
      <c r="Q121" s="16"/>
      <c r="R121" s="66" t="str">
        <f t="shared" si="6"/>
        <v/>
      </c>
      <c r="S121" s="16"/>
      <c r="T121" s="16"/>
      <c r="U121" s="66" t="str">
        <f t="shared" si="7"/>
        <v/>
      </c>
      <c r="V121" s="66"/>
      <c r="W121" s="16"/>
    </row>
    <row r="122" spans="1:23" x14ac:dyDescent="0.25">
      <c r="A122" s="16" t="s">
        <v>6</v>
      </c>
      <c r="B122" s="16"/>
      <c r="C122" s="17"/>
      <c r="D122" s="17"/>
      <c r="E122" s="17"/>
      <c r="F122" s="17"/>
      <c r="G122" s="18" t="s">
        <v>88</v>
      </c>
      <c r="H122" s="179"/>
      <c r="I122" s="180"/>
      <c r="J122" s="16"/>
      <c r="K122" s="16"/>
      <c r="L122" s="66" t="str">
        <f t="shared" si="4"/>
        <v/>
      </c>
      <c r="M122" s="16"/>
      <c r="N122" s="16"/>
      <c r="O122" s="66" t="str">
        <f t="shared" si="5"/>
        <v/>
      </c>
      <c r="P122" s="16"/>
      <c r="Q122" s="16"/>
      <c r="R122" s="66" t="str">
        <f t="shared" si="6"/>
        <v/>
      </c>
      <c r="S122" s="16"/>
      <c r="T122" s="16"/>
      <c r="U122" s="66" t="str">
        <f t="shared" si="7"/>
        <v/>
      </c>
      <c r="V122" s="66"/>
      <c r="W122" s="16"/>
    </row>
    <row r="123" spans="1:23" x14ac:dyDescent="0.25">
      <c r="A123" s="16" t="s">
        <v>6</v>
      </c>
      <c r="B123" s="16"/>
      <c r="C123" s="17"/>
      <c r="D123" s="17"/>
      <c r="E123" s="17"/>
      <c r="F123" s="17"/>
      <c r="G123" s="18" t="s">
        <v>89</v>
      </c>
      <c r="H123" s="179"/>
      <c r="I123" s="180"/>
      <c r="J123" s="16"/>
      <c r="K123" s="16"/>
      <c r="L123" s="66" t="str">
        <f t="shared" si="4"/>
        <v/>
      </c>
      <c r="M123" s="16"/>
      <c r="N123" s="16"/>
      <c r="O123" s="66" t="str">
        <f t="shared" si="5"/>
        <v/>
      </c>
      <c r="P123" s="16"/>
      <c r="Q123" s="16"/>
      <c r="R123" s="66" t="str">
        <f t="shared" si="6"/>
        <v/>
      </c>
      <c r="S123" s="16"/>
      <c r="T123" s="16"/>
      <c r="U123" s="66" t="str">
        <f t="shared" si="7"/>
        <v/>
      </c>
      <c r="V123" s="66"/>
      <c r="W123" s="16"/>
    </row>
    <row r="124" spans="1:23" x14ac:dyDescent="0.25">
      <c r="A124" s="16" t="s">
        <v>6</v>
      </c>
      <c r="B124" s="16"/>
      <c r="C124" s="17"/>
      <c r="D124" s="17"/>
      <c r="E124" s="17"/>
      <c r="F124" s="17"/>
      <c r="G124" s="18" t="s">
        <v>90</v>
      </c>
      <c r="H124" s="179"/>
      <c r="I124" s="180"/>
      <c r="J124" s="16"/>
      <c r="K124" s="16"/>
      <c r="L124" s="66" t="str">
        <f t="shared" si="4"/>
        <v/>
      </c>
      <c r="M124" s="16"/>
      <c r="N124" s="16"/>
      <c r="O124" s="66" t="str">
        <f t="shared" si="5"/>
        <v/>
      </c>
      <c r="P124" s="16"/>
      <c r="Q124" s="16"/>
      <c r="R124" s="66" t="str">
        <f t="shared" si="6"/>
        <v/>
      </c>
      <c r="S124" s="16"/>
      <c r="T124" s="16"/>
      <c r="U124" s="66" t="str">
        <f t="shared" si="7"/>
        <v/>
      </c>
      <c r="V124" s="66"/>
      <c r="W124" s="16"/>
    </row>
    <row r="125" spans="1:23" x14ac:dyDescent="0.25">
      <c r="A125" s="16" t="s">
        <v>6</v>
      </c>
      <c r="B125" s="16"/>
      <c r="C125" s="17"/>
      <c r="D125" s="17"/>
      <c r="E125" s="17"/>
      <c r="F125" s="17"/>
      <c r="G125" s="18" t="s">
        <v>91</v>
      </c>
      <c r="H125" s="179"/>
      <c r="I125" s="180"/>
      <c r="J125" s="16"/>
      <c r="K125" s="16"/>
      <c r="L125" s="66" t="str">
        <f t="shared" si="4"/>
        <v/>
      </c>
      <c r="M125" s="16"/>
      <c r="N125" s="16"/>
      <c r="O125" s="66" t="str">
        <f t="shared" si="5"/>
        <v/>
      </c>
      <c r="P125" s="16"/>
      <c r="Q125" s="16"/>
      <c r="R125" s="66" t="str">
        <f t="shared" si="6"/>
        <v/>
      </c>
      <c r="S125" s="16"/>
      <c r="T125" s="16"/>
      <c r="U125" s="66" t="str">
        <f t="shared" si="7"/>
        <v/>
      </c>
      <c r="V125" s="66"/>
      <c r="W125" s="16"/>
    </row>
    <row r="126" spans="1:23" x14ac:dyDescent="0.25">
      <c r="A126" s="16" t="s">
        <v>6</v>
      </c>
      <c r="B126" s="16"/>
      <c r="C126" s="17"/>
      <c r="D126" s="17"/>
      <c r="E126" s="17"/>
      <c r="F126" s="17"/>
      <c r="G126" s="18" t="s">
        <v>92</v>
      </c>
      <c r="H126" s="179"/>
      <c r="I126" s="180"/>
      <c r="J126" s="16"/>
      <c r="K126" s="16"/>
      <c r="L126" s="66" t="str">
        <f t="shared" si="4"/>
        <v/>
      </c>
      <c r="M126" s="16"/>
      <c r="N126" s="16"/>
      <c r="O126" s="66" t="str">
        <f t="shared" si="5"/>
        <v/>
      </c>
      <c r="P126" s="16"/>
      <c r="Q126" s="16"/>
      <c r="R126" s="66" t="str">
        <f t="shared" si="6"/>
        <v/>
      </c>
      <c r="S126" s="16"/>
      <c r="T126" s="16"/>
      <c r="U126" s="66" t="str">
        <f t="shared" si="7"/>
        <v/>
      </c>
      <c r="V126" s="66"/>
      <c r="W126" s="16"/>
    </row>
    <row r="127" spans="1:23" x14ac:dyDescent="0.25">
      <c r="A127" s="16" t="s">
        <v>6</v>
      </c>
      <c r="B127" s="16"/>
      <c r="C127" s="17"/>
      <c r="D127" s="17"/>
      <c r="E127" s="17"/>
      <c r="F127" s="17"/>
      <c r="G127" s="18" t="s">
        <v>93</v>
      </c>
      <c r="H127" s="179"/>
      <c r="I127" s="180"/>
      <c r="J127" s="16"/>
      <c r="K127" s="16"/>
      <c r="L127" s="66" t="str">
        <f t="shared" si="4"/>
        <v/>
      </c>
      <c r="M127" s="16"/>
      <c r="N127" s="16"/>
      <c r="O127" s="66" t="str">
        <f t="shared" si="5"/>
        <v/>
      </c>
      <c r="P127" s="16"/>
      <c r="Q127" s="16"/>
      <c r="R127" s="66" t="str">
        <f t="shared" si="6"/>
        <v/>
      </c>
      <c r="S127" s="16"/>
      <c r="T127" s="16"/>
      <c r="U127" s="66" t="str">
        <f t="shared" si="7"/>
        <v/>
      </c>
      <c r="V127" s="66"/>
      <c r="W127" s="16"/>
    </row>
    <row r="128" spans="1:23" x14ac:dyDescent="0.25">
      <c r="A128" s="16" t="s">
        <v>6</v>
      </c>
      <c r="B128" s="16"/>
      <c r="C128" s="17"/>
      <c r="D128" s="17"/>
      <c r="E128" s="17"/>
      <c r="F128" s="17"/>
      <c r="G128" s="18" t="s">
        <v>94</v>
      </c>
      <c r="H128" s="179"/>
      <c r="I128" s="180"/>
      <c r="J128" s="16"/>
      <c r="K128" s="16"/>
      <c r="L128" s="66" t="str">
        <f t="shared" si="4"/>
        <v/>
      </c>
      <c r="M128" s="16"/>
      <c r="N128" s="16"/>
      <c r="O128" s="66" t="str">
        <f t="shared" si="5"/>
        <v/>
      </c>
      <c r="P128" s="16"/>
      <c r="Q128" s="16"/>
      <c r="R128" s="66" t="str">
        <f t="shared" si="6"/>
        <v/>
      </c>
      <c r="S128" s="16"/>
      <c r="T128" s="16"/>
      <c r="U128" s="66" t="str">
        <f t="shared" si="7"/>
        <v/>
      </c>
      <c r="V128" s="66"/>
      <c r="W128" s="16"/>
    </row>
    <row r="129" spans="1:23" x14ac:dyDescent="0.25">
      <c r="A129" s="16" t="s">
        <v>6</v>
      </c>
      <c r="B129" s="16"/>
      <c r="C129" s="17"/>
      <c r="D129" s="17"/>
      <c r="E129" s="17"/>
      <c r="F129" s="17"/>
      <c r="G129" s="18" t="s">
        <v>95</v>
      </c>
      <c r="H129" s="179"/>
      <c r="I129" s="180"/>
      <c r="J129" s="16"/>
      <c r="K129" s="16"/>
      <c r="L129" s="66" t="str">
        <f t="shared" si="4"/>
        <v/>
      </c>
      <c r="M129" s="16"/>
      <c r="N129" s="16"/>
      <c r="O129" s="66" t="str">
        <f t="shared" si="5"/>
        <v/>
      </c>
      <c r="P129" s="16"/>
      <c r="Q129" s="16"/>
      <c r="R129" s="66" t="str">
        <f t="shared" si="6"/>
        <v/>
      </c>
      <c r="S129" s="16"/>
      <c r="T129" s="16"/>
      <c r="U129" s="66" t="str">
        <f t="shared" si="7"/>
        <v/>
      </c>
      <c r="V129" s="66"/>
      <c r="W129" s="16"/>
    </row>
    <row r="130" spans="1:23" x14ac:dyDescent="0.25">
      <c r="A130" s="16" t="s">
        <v>6</v>
      </c>
      <c r="B130" s="16"/>
      <c r="C130" s="17"/>
      <c r="D130" s="17"/>
      <c r="E130" s="17"/>
      <c r="F130" s="17"/>
      <c r="G130" s="18" t="s">
        <v>96</v>
      </c>
      <c r="H130" s="179"/>
      <c r="I130" s="180"/>
      <c r="J130" s="16"/>
      <c r="K130" s="16"/>
      <c r="L130" s="66" t="str">
        <f t="shared" si="4"/>
        <v/>
      </c>
      <c r="M130" s="16"/>
      <c r="N130" s="16"/>
      <c r="O130" s="66" t="str">
        <f t="shared" si="5"/>
        <v/>
      </c>
      <c r="P130" s="16"/>
      <c r="Q130" s="16"/>
      <c r="R130" s="66" t="str">
        <f t="shared" si="6"/>
        <v/>
      </c>
      <c r="S130" s="16"/>
      <c r="T130" s="16"/>
      <c r="U130" s="66" t="str">
        <f t="shared" si="7"/>
        <v/>
      </c>
      <c r="V130" s="66"/>
      <c r="W130" s="16"/>
    </row>
    <row r="131" spans="1:23" x14ac:dyDescent="0.25">
      <c r="A131" s="16" t="s">
        <v>6</v>
      </c>
      <c r="B131" s="16"/>
      <c r="C131" s="17"/>
      <c r="D131" s="17"/>
      <c r="E131" s="17"/>
      <c r="F131" s="17"/>
      <c r="G131" s="18" t="s">
        <v>97</v>
      </c>
      <c r="H131" s="179"/>
      <c r="I131" s="180"/>
      <c r="J131" s="16"/>
      <c r="K131" s="16"/>
      <c r="L131" s="66" t="str">
        <f t="shared" si="4"/>
        <v/>
      </c>
      <c r="M131" s="16"/>
      <c r="N131" s="16"/>
      <c r="O131" s="66" t="str">
        <f t="shared" si="5"/>
        <v/>
      </c>
      <c r="P131" s="16"/>
      <c r="Q131" s="16"/>
      <c r="R131" s="66" t="str">
        <f t="shared" si="6"/>
        <v/>
      </c>
      <c r="S131" s="16"/>
      <c r="T131" s="16"/>
      <c r="U131" s="66" t="str">
        <f t="shared" si="7"/>
        <v/>
      </c>
      <c r="V131" s="66"/>
      <c r="W131" s="16"/>
    </row>
    <row r="132" spans="1:23" x14ac:dyDescent="0.25">
      <c r="A132" s="16" t="s">
        <v>6</v>
      </c>
      <c r="B132" s="16"/>
      <c r="C132" s="17"/>
      <c r="D132" s="17"/>
      <c r="E132" s="17"/>
      <c r="F132" s="17"/>
      <c r="G132" s="18" t="s">
        <v>98</v>
      </c>
      <c r="H132" s="179"/>
      <c r="I132" s="180"/>
      <c r="J132" s="16"/>
      <c r="K132" s="16"/>
      <c r="L132" s="66" t="str">
        <f t="shared" si="4"/>
        <v/>
      </c>
      <c r="M132" s="16"/>
      <c r="N132" s="16"/>
      <c r="O132" s="66" t="str">
        <f t="shared" si="5"/>
        <v/>
      </c>
      <c r="P132" s="16"/>
      <c r="Q132" s="16"/>
      <c r="R132" s="66" t="str">
        <f t="shared" si="6"/>
        <v/>
      </c>
      <c r="S132" s="16"/>
      <c r="T132" s="16"/>
      <c r="U132" s="66" t="str">
        <f t="shared" si="7"/>
        <v/>
      </c>
      <c r="V132" s="66"/>
      <c r="W132" s="16"/>
    </row>
    <row r="133" spans="1:23" x14ac:dyDescent="0.25">
      <c r="A133" s="16" t="s">
        <v>6</v>
      </c>
      <c r="B133" s="16"/>
      <c r="C133" s="17"/>
      <c r="D133" s="17"/>
      <c r="E133" s="17"/>
      <c r="F133" s="17"/>
      <c r="G133" s="18" t="s">
        <v>99</v>
      </c>
      <c r="H133" s="179"/>
      <c r="I133" s="180"/>
      <c r="J133" s="16"/>
      <c r="K133" s="16"/>
      <c r="L133" s="66" t="str">
        <f t="shared" si="4"/>
        <v/>
      </c>
      <c r="M133" s="16"/>
      <c r="N133" s="16"/>
      <c r="O133" s="66" t="str">
        <f t="shared" si="5"/>
        <v/>
      </c>
      <c r="P133" s="16"/>
      <c r="Q133" s="16"/>
      <c r="R133" s="66" t="str">
        <f t="shared" si="6"/>
        <v/>
      </c>
      <c r="S133" s="16"/>
      <c r="T133" s="16"/>
      <c r="U133" s="66" t="str">
        <f t="shared" si="7"/>
        <v/>
      </c>
      <c r="V133" s="66"/>
      <c r="W133" s="16"/>
    </row>
    <row r="134" spans="1:23" x14ac:dyDescent="0.25">
      <c r="A134" s="16" t="s">
        <v>6</v>
      </c>
      <c r="B134" s="16"/>
      <c r="C134" s="17"/>
      <c r="D134" s="17"/>
      <c r="E134" s="17"/>
      <c r="F134" s="17"/>
      <c r="G134" s="18" t="s">
        <v>100</v>
      </c>
      <c r="H134" s="179"/>
      <c r="I134" s="180"/>
      <c r="J134" s="16"/>
      <c r="K134" s="16"/>
      <c r="L134" s="66" t="str">
        <f t="shared" si="4"/>
        <v/>
      </c>
      <c r="M134" s="16"/>
      <c r="N134" s="16"/>
      <c r="O134" s="66" t="str">
        <f t="shared" si="5"/>
        <v/>
      </c>
      <c r="P134" s="16"/>
      <c r="Q134" s="16"/>
      <c r="R134" s="66" t="str">
        <f t="shared" si="6"/>
        <v/>
      </c>
      <c r="S134" s="16"/>
      <c r="T134" s="16"/>
      <c r="U134" s="66" t="str">
        <f t="shared" si="7"/>
        <v/>
      </c>
      <c r="V134" s="66"/>
      <c r="W134" s="16"/>
    </row>
    <row r="135" spans="1:23" x14ac:dyDescent="0.25">
      <c r="A135" s="16" t="s">
        <v>6</v>
      </c>
      <c r="B135" s="16"/>
      <c r="C135" s="17"/>
      <c r="D135" s="17"/>
      <c r="E135" s="17"/>
      <c r="F135" s="17"/>
      <c r="G135" s="18" t="s">
        <v>101</v>
      </c>
      <c r="H135" s="179"/>
      <c r="I135" s="180"/>
      <c r="J135" s="16"/>
      <c r="K135" s="16"/>
      <c r="L135" s="66" t="str">
        <f t="shared" si="4"/>
        <v/>
      </c>
      <c r="M135" s="16"/>
      <c r="N135" s="16"/>
      <c r="O135" s="66" t="str">
        <f t="shared" si="5"/>
        <v/>
      </c>
      <c r="P135" s="16"/>
      <c r="Q135" s="16"/>
      <c r="R135" s="66" t="str">
        <f t="shared" si="6"/>
        <v/>
      </c>
      <c r="S135" s="16"/>
      <c r="T135" s="16"/>
      <c r="U135" s="66" t="str">
        <f t="shared" si="7"/>
        <v/>
      </c>
      <c r="V135" s="66"/>
      <c r="W135" s="16"/>
    </row>
    <row r="136" spans="1:23" x14ac:dyDescent="0.25">
      <c r="A136" s="16" t="s">
        <v>6</v>
      </c>
      <c r="B136" s="16"/>
      <c r="C136" s="17"/>
      <c r="D136" s="17"/>
      <c r="E136" s="17"/>
      <c r="F136" s="17"/>
      <c r="G136" s="18" t="s">
        <v>102</v>
      </c>
      <c r="H136" s="179"/>
      <c r="I136" s="180"/>
      <c r="J136" s="16"/>
      <c r="K136" s="16"/>
      <c r="L136" s="66" t="str">
        <f t="shared" si="4"/>
        <v/>
      </c>
      <c r="M136" s="16"/>
      <c r="N136" s="16"/>
      <c r="O136" s="66" t="str">
        <f t="shared" si="5"/>
        <v/>
      </c>
      <c r="P136" s="16"/>
      <c r="Q136" s="16"/>
      <c r="R136" s="66" t="str">
        <f t="shared" si="6"/>
        <v/>
      </c>
      <c r="S136" s="16"/>
      <c r="T136" s="16"/>
      <c r="U136" s="66" t="str">
        <f t="shared" si="7"/>
        <v/>
      </c>
      <c r="V136" s="66"/>
      <c r="W136" s="16"/>
    </row>
    <row r="137" spans="1:23" x14ac:dyDescent="0.25">
      <c r="A137" s="16" t="s">
        <v>6</v>
      </c>
      <c r="B137" s="16"/>
      <c r="C137" s="17"/>
      <c r="D137" s="17"/>
      <c r="E137" s="17"/>
      <c r="F137" s="17"/>
      <c r="G137" s="18" t="s">
        <v>103</v>
      </c>
      <c r="H137" s="179"/>
      <c r="I137" s="180"/>
      <c r="J137" s="16"/>
      <c r="K137" s="16"/>
      <c r="L137" s="66" t="str">
        <f t="shared" si="4"/>
        <v/>
      </c>
      <c r="M137" s="16"/>
      <c r="N137" s="16"/>
      <c r="O137" s="66" t="str">
        <f t="shared" si="5"/>
        <v/>
      </c>
      <c r="P137" s="16"/>
      <c r="Q137" s="16"/>
      <c r="R137" s="66" t="str">
        <f t="shared" si="6"/>
        <v/>
      </c>
      <c r="S137" s="16"/>
      <c r="T137" s="16"/>
      <c r="U137" s="66" t="str">
        <f t="shared" si="7"/>
        <v/>
      </c>
      <c r="V137" s="66"/>
      <c r="W137" s="16"/>
    </row>
    <row r="138" spans="1:23" x14ac:dyDescent="0.25">
      <c r="A138" s="16" t="s">
        <v>6</v>
      </c>
      <c r="B138" s="16"/>
      <c r="C138" s="17"/>
      <c r="D138" s="17"/>
      <c r="E138" s="17"/>
      <c r="F138" s="17"/>
      <c r="G138" s="18" t="s">
        <v>104</v>
      </c>
      <c r="H138" s="179"/>
      <c r="I138" s="180"/>
      <c r="J138" s="16"/>
      <c r="K138" s="16"/>
      <c r="L138" s="66" t="str">
        <f t="shared" si="4"/>
        <v/>
      </c>
      <c r="M138" s="16"/>
      <c r="N138" s="16"/>
      <c r="O138" s="66" t="str">
        <f t="shared" si="5"/>
        <v/>
      </c>
      <c r="P138" s="16"/>
      <c r="Q138" s="16"/>
      <c r="R138" s="66" t="str">
        <f t="shared" si="6"/>
        <v/>
      </c>
      <c r="S138" s="16"/>
      <c r="T138" s="16"/>
      <c r="U138" s="66" t="str">
        <f t="shared" si="7"/>
        <v/>
      </c>
      <c r="V138" s="66"/>
      <c r="W138" s="16"/>
    </row>
    <row r="139" spans="1:23" x14ac:dyDescent="0.25">
      <c r="A139" s="16" t="s">
        <v>6</v>
      </c>
      <c r="B139" s="16"/>
      <c r="C139" s="17"/>
      <c r="D139" s="17"/>
      <c r="E139" s="17"/>
      <c r="F139" s="17"/>
      <c r="G139" s="18" t="s">
        <v>105</v>
      </c>
      <c r="H139" s="179"/>
      <c r="I139" s="180"/>
      <c r="J139" s="16"/>
      <c r="K139" s="16"/>
      <c r="L139" s="66" t="str">
        <f t="shared" si="4"/>
        <v/>
      </c>
      <c r="M139" s="16"/>
      <c r="N139" s="16"/>
      <c r="O139" s="66" t="str">
        <f t="shared" si="5"/>
        <v/>
      </c>
      <c r="P139" s="16"/>
      <c r="Q139" s="16"/>
      <c r="R139" s="66" t="str">
        <f t="shared" si="6"/>
        <v/>
      </c>
      <c r="S139" s="16"/>
      <c r="T139" s="16"/>
      <c r="U139" s="66" t="str">
        <f t="shared" si="7"/>
        <v/>
      </c>
      <c r="V139" s="66"/>
      <c r="W139" s="16"/>
    </row>
    <row r="140" spans="1:23" x14ac:dyDescent="0.25">
      <c r="A140" s="16" t="s">
        <v>6</v>
      </c>
      <c r="B140" s="16"/>
      <c r="C140" s="17"/>
      <c r="D140" s="17"/>
      <c r="E140" s="17"/>
      <c r="F140" s="17"/>
      <c r="G140" s="18" t="s">
        <v>106</v>
      </c>
      <c r="H140" s="179"/>
      <c r="I140" s="180"/>
      <c r="J140" s="16"/>
      <c r="K140" s="16"/>
      <c r="L140" s="66" t="str">
        <f t="shared" si="4"/>
        <v/>
      </c>
      <c r="M140" s="16"/>
      <c r="N140" s="16"/>
      <c r="O140" s="66" t="str">
        <f t="shared" si="5"/>
        <v/>
      </c>
      <c r="P140" s="16"/>
      <c r="Q140" s="16"/>
      <c r="R140" s="66" t="str">
        <f t="shared" si="6"/>
        <v/>
      </c>
      <c r="S140" s="16"/>
      <c r="T140" s="16"/>
      <c r="U140" s="66" t="str">
        <f t="shared" si="7"/>
        <v/>
      </c>
      <c r="V140" s="66"/>
      <c r="W140" s="16"/>
    </row>
    <row r="141" spans="1:23" x14ac:dyDescent="0.25">
      <c r="A141" s="16" t="s">
        <v>6</v>
      </c>
      <c r="B141" s="16"/>
      <c r="C141" s="17"/>
      <c r="D141" s="17"/>
      <c r="E141" s="17"/>
      <c r="F141" s="17"/>
      <c r="G141" s="18" t="s">
        <v>107</v>
      </c>
      <c r="H141" s="179"/>
      <c r="I141" s="180"/>
      <c r="J141" s="16"/>
      <c r="K141" s="16"/>
      <c r="L141" s="66" t="str">
        <f t="shared" si="4"/>
        <v/>
      </c>
      <c r="M141" s="16"/>
      <c r="N141" s="16"/>
      <c r="O141" s="66" t="str">
        <f t="shared" si="5"/>
        <v/>
      </c>
      <c r="P141" s="16"/>
      <c r="Q141" s="16"/>
      <c r="R141" s="66" t="str">
        <f t="shared" si="6"/>
        <v/>
      </c>
      <c r="S141" s="16"/>
      <c r="T141" s="16"/>
      <c r="U141" s="66" t="str">
        <f t="shared" si="7"/>
        <v/>
      </c>
      <c r="V141" s="66"/>
      <c r="W141" s="16"/>
    </row>
    <row r="142" spans="1:23" x14ac:dyDescent="0.25">
      <c r="A142" s="16" t="s">
        <v>6</v>
      </c>
      <c r="B142" s="16"/>
      <c r="C142" s="17"/>
      <c r="D142" s="17"/>
      <c r="E142" s="17"/>
      <c r="F142" s="17"/>
      <c r="G142" s="18" t="s">
        <v>108</v>
      </c>
      <c r="H142" s="179"/>
      <c r="I142" s="180"/>
      <c r="J142" s="16"/>
      <c r="K142" s="16"/>
      <c r="L142" s="66" t="str">
        <f t="shared" si="4"/>
        <v/>
      </c>
      <c r="M142" s="16"/>
      <c r="N142" s="16"/>
      <c r="O142" s="66" t="str">
        <f t="shared" si="5"/>
        <v/>
      </c>
      <c r="P142" s="16"/>
      <c r="Q142" s="16"/>
      <c r="R142" s="66" t="str">
        <f t="shared" si="6"/>
        <v/>
      </c>
      <c r="S142" s="16"/>
      <c r="T142" s="16"/>
      <c r="U142" s="66" t="str">
        <f t="shared" si="7"/>
        <v/>
      </c>
      <c r="V142" s="66"/>
      <c r="W142" s="16"/>
    </row>
    <row r="143" spans="1:23" x14ac:dyDescent="0.25">
      <c r="A143" s="16" t="s">
        <v>6</v>
      </c>
      <c r="B143" s="16"/>
      <c r="C143" s="17"/>
      <c r="D143" s="17"/>
      <c r="E143" s="17"/>
      <c r="F143" s="17"/>
      <c r="G143" s="18" t="s">
        <v>109</v>
      </c>
      <c r="H143" s="179"/>
      <c r="I143" s="180"/>
      <c r="J143" s="16"/>
      <c r="K143" s="16"/>
      <c r="L143" s="66" t="str">
        <f t="shared" si="4"/>
        <v/>
      </c>
      <c r="M143" s="16"/>
      <c r="N143" s="16"/>
      <c r="O143" s="66" t="str">
        <f t="shared" si="5"/>
        <v/>
      </c>
      <c r="P143" s="16"/>
      <c r="Q143" s="16"/>
      <c r="R143" s="66" t="str">
        <f t="shared" si="6"/>
        <v/>
      </c>
      <c r="S143" s="16"/>
      <c r="T143" s="16"/>
      <c r="U143" s="66" t="str">
        <f t="shared" si="7"/>
        <v/>
      </c>
      <c r="V143" s="66"/>
      <c r="W143" s="16"/>
    </row>
    <row r="144" spans="1:23" x14ac:dyDescent="0.25">
      <c r="A144" s="16" t="s">
        <v>6</v>
      </c>
      <c r="B144" s="16"/>
      <c r="C144" s="17"/>
      <c r="D144" s="17"/>
      <c r="E144" s="17"/>
      <c r="F144" s="17"/>
      <c r="G144" s="18" t="s">
        <v>110</v>
      </c>
      <c r="H144" s="179"/>
      <c r="I144" s="180"/>
      <c r="J144" s="16"/>
      <c r="K144" s="16"/>
      <c r="L144" s="66" t="str">
        <f t="shared" si="4"/>
        <v/>
      </c>
      <c r="M144" s="16"/>
      <c r="N144" s="16"/>
      <c r="O144" s="66" t="str">
        <f t="shared" si="5"/>
        <v/>
      </c>
      <c r="P144" s="16"/>
      <c r="Q144" s="16"/>
      <c r="R144" s="66" t="str">
        <f t="shared" si="6"/>
        <v/>
      </c>
      <c r="S144" s="16"/>
      <c r="T144" s="16"/>
      <c r="U144" s="66" t="str">
        <f t="shared" si="7"/>
        <v/>
      </c>
      <c r="V144" s="66"/>
      <c r="W144" s="16"/>
    </row>
    <row r="145" spans="1:23" x14ac:dyDescent="0.25">
      <c r="A145" s="16" t="s">
        <v>6</v>
      </c>
      <c r="B145" s="16"/>
      <c r="C145" s="17"/>
      <c r="D145" s="17"/>
      <c r="E145" s="17"/>
      <c r="F145" s="17"/>
      <c r="G145" s="18" t="s">
        <v>111</v>
      </c>
      <c r="H145" s="179"/>
      <c r="I145" s="180"/>
      <c r="J145" s="16"/>
      <c r="K145" s="16"/>
      <c r="L145" s="66" t="str">
        <f t="shared" si="4"/>
        <v/>
      </c>
      <c r="M145" s="16"/>
      <c r="N145" s="16"/>
      <c r="O145" s="66" t="str">
        <f t="shared" si="5"/>
        <v/>
      </c>
      <c r="P145" s="16"/>
      <c r="Q145" s="16"/>
      <c r="R145" s="66" t="str">
        <f t="shared" si="6"/>
        <v/>
      </c>
      <c r="S145" s="16"/>
      <c r="T145" s="16"/>
      <c r="U145" s="66" t="str">
        <f t="shared" si="7"/>
        <v/>
      </c>
      <c r="V145" s="66"/>
      <c r="W145" s="16"/>
    </row>
    <row r="146" spans="1:23" x14ac:dyDescent="0.25">
      <c r="A146" s="16" t="s">
        <v>6</v>
      </c>
      <c r="B146" s="16"/>
      <c r="C146" s="17"/>
      <c r="D146" s="17"/>
      <c r="E146" s="17"/>
      <c r="F146" s="17"/>
      <c r="G146" s="18" t="s">
        <v>112</v>
      </c>
      <c r="H146" s="179"/>
      <c r="I146" s="180"/>
      <c r="J146" s="16"/>
      <c r="K146" s="16"/>
      <c r="L146" s="66" t="str">
        <f t="shared" si="4"/>
        <v/>
      </c>
      <c r="M146" s="16"/>
      <c r="N146" s="16"/>
      <c r="O146" s="66" t="str">
        <f t="shared" si="5"/>
        <v/>
      </c>
      <c r="P146" s="16"/>
      <c r="Q146" s="16"/>
      <c r="R146" s="66" t="str">
        <f t="shared" si="6"/>
        <v/>
      </c>
      <c r="S146" s="16"/>
      <c r="T146" s="16"/>
      <c r="U146" s="66" t="str">
        <f t="shared" si="7"/>
        <v/>
      </c>
      <c r="V146" s="66"/>
      <c r="W146" s="16"/>
    </row>
    <row r="147" spans="1:23" x14ac:dyDescent="0.25">
      <c r="A147" s="16" t="s">
        <v>6</v>
      </c>
      <c r="B147" s="16"/>
      <c r="C147" s="17"/>
      <c r="D147" s="17"/>
      <c r="E147" s="17"/>
      <c r="F147" s="17"/>
      <c r="G147" s="18" t="s">
        <v>113</v>
      </c>
      <c r="H147" s="179"/>
      <c r="I147" s="180"/>
      <c r="J147" s="16"/>
      <c r="K147" s="16"/>
      <c r="L147" s="66" t="str">
        <f t="shared" si="4"/>
        <v/>
      </c>
      <c r="M147" s="16"/>
      <c r="N147" s="16"/>
      <c r="O147" s="66" t="str">
        <f t="shared" si="5"/>
        <v/>
      </c>
      <c r="P147" s="16"/>
      <c r="Q147" s="16"/>
      <c r="R147" s="66" t="str">
        <f t="shared" si="6"/>
        <v/>
      </c>
      <c r="S147" s="16"/>
      <c r="T147" s="16"/>
      <c r="U147" s="66" t="str">
        <f t="shared" si="7"/>
        <v/>
      </c>
      <c r="V147" s="66"/>
      <c r="W147" s="16"/>
    </row>
    <row r="148" spans="1:23" x14ac:dyDescent="0.25">
      <c r="A148" s="16" t="s">
        <v>6</v>
      </c>
      <c r="B148" s="16"/>
      <c r="C148" s="17"/>
      <c r="D148" s="17"/>
      <c r="E148" s="17"/>
      <c r="F148" s="17"/>
      <c r="G148" s="18" t="s">
        <v>114</v>
      </c>
      <c r="H148" s="179"/>
      <c r="I148" s="180"/>
      <c r="J148" s="16"/>
      <c r="K148" s="16"/>
      <c r="L148" s="66" t="str">
        <f t="shared" si="4"/>
        <v/>
      </c>
      <c r="M148" s="16"/>
      <c r="N148" s="16"/>
      <c r="O148" s="66" t="str">
        <f t="shared" si="5"/>
        <v/>
      </c>
      <c r="P148" s="16"/>
      <c r="Q148" s="16"/>
      <c r="R148" s="66" t="str">
        <f t="shared" si="6"/>
        <v/>
      </c>
      <c r="S148" s="16"/>
      <c r="T148" s="16"/>
      <c r="U148" s="66" t="str">
        <f t="shared" si="7"/>
        <v/>
      </c>
      <c r="V148" s="66"/>
      <c r="W148" s="16"/>
    </row>
    <row r="149" spans="1:23" x14ac:dyDescent="0.25">
      <c r="A149" s="16" t="s">
        <v>6</v>
      </c>
      <c r="B149" s="16"/>
      <c r="C149" s="17"/>
      <c r="D149" s="17"/>
      <c r="E149" s="17"/>
      <c r="F149" s="17"/>
      <c r="G149" s="18" t="s">
        <v>115</v>
      </c>
      <c r="H149" s="179"/>
      <c r="I149" s="180"/>
      <c r="J149" s="16"/>
      <c r="K149" s="16"/>
      <c r="L149" s="66" t="str">
        <f t="shared" si="4"/>
        <v/>
      </c>
      <c r="M149" s="16"/>
      <c r="N149" s="16"/>
      <c r="O149" s="66" t="str">
        <f t="shared" si="5"/>
        <v/>
      </c>
      <c r="P149" s="16"/>
      <c r="Q149" s="16"/>
      <c r="R149" s="66" t="str">
        <f t="shared" si="6"/>
        <v/>
      </c>
      <c r="S149" s="16"/>
      <c r="T149" s="16"/>
      <c r="U149" s="66" t="str">
        <f t="shared" si="7"/>
        <v/>
      </c>
      <c r="V149" s="66"/>
      <c r="W149" s="16"/>
    </row>
    <row r="150" spans="1:23" x14ac:dyDescent="0.25">
      <c r="A150" s="16" t="s">
        <v>6</v>
      </c>
      <c r="B150" s="16"/>
      <c r="C150" s="17"/>
      <c r="D150" s="17"/>
      <c r="E150" s="17"/>
      <c r="F150" s="17"/>
      <c r="G150" s="18" t="s">
        <v>116</v>
      </c>
      <c r="H150" s="179"/>
      <c r="I150" s="180"/>
      <c r="J150" s="16"/>
      <c r="K150" s="16"/>
      <c r="L150" s="66" t="str">
        <f t="shared" si="4"/>
        <v/>
      </c>
      <c r="M150" s="16"/>
      <c r="N150" s="16"/>
      <c r="O150" s="66" t="str">
        <f t="shared" si="5"/>
        <v/>
      </c>
      <c r="P150" s="16"/>
      <c r="Q150" s="16"/>
      <c r="R150" s="66" t="str">
        <f t="shared" si="6"/>
        <v/>
      </c>
      <c r="S150" s="16"/>
      <c r="T150" s="16"/>
      <c r="U150" s="66" t="str">
        <f t="shared" si="7"/>
        <v/>
      </c>
      <c r="V150" s="66"/>
      <c r="W150" s="16"/>
    </row>
    <row r="151" spans="1:23" x14ac:dyDescent="0.25">
      <c r="A151" s="16" t="s">
        <v>6</v>
      </c>
      <c r="B151" s="16"/>
      <c r="C151" s="17"/>
      <c r="D151" s="17"/>
      <c r="E151" s="17"/>
      <c r="F151" s="17"/>
      <c r="G151" s="18" t="s">
        <v>117</v>
      </c>
      <c r="H151" s="179"/>
      <c r="I151" s="180"/>
      <c r="J151" s="16"/>
      <c r="K151" s="16"/>
      <c r="L151" s="66" t="str">
        <f t="shared" si="4"/>
        <v/>
      </c>
      <c r="M151" s="16"/>
      <c r="N151" s="16"/>
      <c r="O151" s="66" t="str">
        <f t="shared" si="5"/>
        <v/>
      </c>
      <c r="P151" s="16"/>
      <c r="Q151" s="16"/>
      <c r="R151" s="66" t="str">
        <f t="shared" si="6"/>
        <v/>
      </c>
      <c r="S151" s="16"/>
      <c r="T151" s="16"/>
      <c r="U151" s="66" t="str">
        <f t="shared" si="7"/>
        <v/>
      </c>
      <c r="V151" s="66"/>
      <c r="W151" s="16"/>
    </row>
    <row r="152" spans="1:23" x14ac:dyDescent="0.25">
      <c r="A152" s="16" t="s">
        <v>6</v>
      </c>
      <c r="B152" s="16"/>
      <c r="C152" s="17"/>
      <c r="D152" s="17"/>
      <c r="E152" s="17"/>
      <c r="F152" s="17"/>
      <c r="G152" s="18" t="s">
        <v>118</v>
      </c>
      <c r="H152" s="179"/>
      <c r="I152" s="180"/>
      <c r="J152" s="16"/>
      <c r="K152" s="16"/>
      <c r="L152" s="66" t="str">
        <f t="shared" si="4"/>
        <v/>
      </c>
      <c r="M152" s="16"/>
      <c r="N152" s="16"/>
      <c r="O152" s="66" t="str">
        <f t="shared" si="5"/>
        <v/>
      </c>
      <c r="P152" s="16"/>
      <c r="Q152" s="16"/>
      <c r="R152" s="66" t="str">
        <f t="shared" si="6"/>
        <v/>
      </c>
      <c r="S152" s="16"/>
      <c r="T152" s="16"/>
      <c r="U152" s="66" t="str">
        <f t="shared" si="7"/>
        <v/>
      </c>
      <c r="V152" s="66"/>
      <c r="W152" s="16"/>
    </row>
    <row r="153" spans="1:23" x14ac:dyDescent="0.25">
      <c r="A153" s="16" t="s">
        <v>6</v>
      </c>
      <c r="B153" s="16"/>
      <c r="C153" s="17"/>
      <c r="D153" s="17"/>
      <c r="E153" s="17"/>
      <c r="F153" s="17"/>
      <c r="G153" s="18" t="s">
        <v>119</v>
      </c>
      <c r="H153" s="179"/>
      <c r="I153" s="180"/>
      <c r="J153" s="16"/>
      <c r="K153" s="16"/>
      <c r="L153" s="66" t="str">
        <f t="shared" si="4"/>
        <v/>
      </c>
      <c r="M153" s="16"/>
      <c r="N153" s="16"/>
      <c r="O153" s="66" t="str">
        <f t="shared" si="5"/>
        <v/>
      </c>
      <c r="P153" s="16"/>
      <c r="Q153" s="16"/>
      <c r="R153" s="66" t="str">
        <f t="shared" si="6"/>
        <v/>
      </c>
      <c r="S153" s="16"/>
      <c r="T153" s="16"/>
      <c r="U153" s="66" t="str">
        <f t="shared" si="7"/>
        <v/>
      </c>
      <c r="V153" s="66"/>
      <c r="W153" s="16"/>
    </row>
    <row r="154" spans="1:23" x14ac:dyDescent="0.25">
      <c r="A154" s="16" t="s">
        <v>6</v>
      </c>
      <c r="B154" s="16"/>
      <c r="C154" s="17"/>
      <c r="D154" s="17"/>
      <c r="E154" s="17"/>
      <c r="F154" s="17"/>
      <c r="G154" s="18" t="s">
        <v>120</v>
      </c>
      <c r="H154" s="179"/>
      <c r="I154" s="180"/>
      <c r="J154" s="16"/>
      <c r="K154" s="16"/>
      <c r="L154" s="66" t="str">
        <f t="shared" si="4"/>
        <v/>
      </c>
      <c r="M154" s="16"/>
      <c r="N154" s="16"/>
      <c r="O154" s="66" t="str">
        <f t="shared" si="5"/>
        <v/>
      </c>
      <c r="P154" s="16"/>
      <c r="Q154" s="16"/>
      <c r="R154" s="66" t="str">
        <f t="shared" si="6"/>
        <v/>
      </c>
      <c r="S154" s="16"/>
      <c r="T154" s="16"/>
      <c r="U154" s="66" t="str">
        <f t="shared" si="7"/>
        <v/>
      </c>
      <c r="V154" s="66"/>
      <c r="W154" s="16"/>
    </row>
    <row r="155" spans="1:23" x14ac:dyDescent="0.25">
      <c r="A155" s="16" t="s">
        <v>6</v>
      </c>
      <c r="B155" s="16"/>
      <c r="C155" s="17"/>
      <c r="D155" s="17"/>
      <c r="E155" s="17"/>
      <c r="F155" s="17"/>
      <c r="G155" s="18" t="s">
        <v>121</v>
      </c>
      <c r="H155" s="179"/>
      <c r="I155" s="180"/>
      <c r="J155" s="16"/>
      <c r="K155" s="16"/>
      <c r="L155" s="66" t="str">
        <f t="shared" si="4"/>
        <v/>
      </c>
      <c r="M155" s="16"/>
      <c r="N155" s="16"/>
      <c r="O155" s="66" t="str">
        <f t="shared" si="5"/>
        <v/>
      </c>
      <c r="P155" s="16"/>
      <c r="Q155" s="16"/>
      <c r="R155" s="66" t="str">
        <f t="shared" si="6"/>
        <v/>
      </c>
      <c r="S155" s="16"/>
      <c r="T155" s="16"/>
      <c r="U155" s="66" t="str">
        <f t="shared" si="7"/>
        <v/>
      </c>
      <c r="V155" s="66"/>
      <c r="W155" s="16"/>
    </row>
    <row r="156" spans="1:23" x14ac:dyDescent="0.25">
      <c r="A156" s="16" t="s">
        <v>6</v>
      </c>
      <c r="B156" s="16"/>
      <c r="C156" s="17"/>
      <c r="D156" s="17"/>
      <c r="E156" s="17"/>
      <c r="F156" s="17"/>
      <c r="G156" s="18" t="s">
        <v>122</v>
      </c>
      <c r="H156" s="179"/>
      <c r="I156" s="180"/>
      <c r="J156" s="16"/>
      <c r="K156" s="16"/>
      <c r="L156" s="66" t="str">
        <f t="shared" ref="L156:L219" si="8">IF(K156="","",J156+K156)</f>
        <v/>
      </c>
      <c r="M156" s="16"/>
      <c r="N156" s="16"/>
      <c r="O156" s="66" t="str">
        <f t="shared" ref="O156:O219" si="9">IF(N156="","",N156+K156+J156)</f>
        <v/>
      </c>
      <c r="P156" s="16"/>
      <c r="Q156" s="16"/>
      <c r="R156" s="66" t="str">
        <f t="shared" ref="R156:R219" si="10">IF(Q156="","",Q156+N156+K156+J156)</f>
        <v/>
      </c>
      <c r="S156" s="16"/>
      <c r="T156" s="16"/>
      <c r="U156" s="66" t="str">
        <f t="shared" ref="U156:U219" si="11">IF(T156="","",T156+Q156+N156+K156+J156)</f>
        <v/>
      </c>
      <c r="V156" s="66"/>
      <c r="W156" s="16"/>
    </row>
    <row r="157" spans="1:23" x14ac:dyDescent="0.25">
      <c r="A157" s="16" t="s">
        <v>6</v>
      </c>
      <c r="B157" s="16"/>
      <c r="C157" s="17"/>
      <c r="D157" s="17"/>
      <c r="E157" s="17"/>
      <c r="F157" s="17"/>
      <c r="G157" s="18" t="s">
        <v>123</v>
      </c>
      <c r="H157" s="179"/>
      <c r="I157" s="180"/>
      <c r="J157" s="16"/>
      <c r="K157" s="16"/>
      <c r="L157" s="66" t="str">
        <f t="shared" si="8"/>
        <v/>
      </c>
      <c r="M157" s="16"/>
      <c r="N157" s="16"/>
      <c r="O157" s="66" t="str">
        <f t="shared" si="9"/>
        <v/>
      </c>
      <c r="P157" s="16"/>
      <c r="Q157" s="16"/>
      <c r="R157" s="66" t="str">
        <f t="shared" si="10"/>
        <v/>
      </c>
      <c r="S157" s="16"/>
      <c r="T157" s="16"/>
      <c r="U157" s="66" t="str">
        <f t="shared" si="11"/>
        <v/>
      </c>
      <c r="V157" s="66"/>
      <c r="W157" s="16"/>
    </row>
    <row r="158" spans="1:23" x14ac:dyDescent="0.25">
      <c r="A158" s="16" t="s">
        <v>6</v>
      </c>
      <c r="B158" s="16"/>
      <c r="C158" s="17"/>
      <c r="D158" s="17"/>
      <c r="E158" s="17"/>
      <c r="F158" s="17"/>
      <c r="G158" s="18" t="s">
        <v>124</v>
      </c>
      <c r="H158" s="179"/>
      <c r="I158" s="180"/>
      <c r="J158" s="16"/>
      <c r="K158" s="16"/>
      <c r="L158" s="66" t="str">
        <f t="shared" si="8"/>
        <v/>
      </c>
      <c r="M158" s="16"/>
      <c r="N158" s="16"/>
      <c r="O158" s="66" t="str">
        <f t="shared" si="9"/>
        <v/>
      </c>
      <c r="P158" s="16"/>
      <c r="Q158" s="16"/>
      <c r="R158" s="66" t="str">
        <f t="shared" si="10"/>
        <v/>
      </c>
      <c r="S158" s="16"/>
      <c r="T158" s="16"/>
      <c r="U158" s="66" t="str">
        <f t="shared" si="11"/>
        <v/>
      </c>
      <c r="V158" s="66"/>
      <c r="W158" s="16"/>
    </row>
    <row r="159" spans="1:23" x14ac:dyDescent="0.25">
      <c r="A159" s="16" t="s">
        <v>6</v>
      </c>
      <c r="B159" s="16"/>
      <c r="C159" s="17"/>
      <c r="D159" s="17"/>
      <c r="E159" s="17"/>
      <c r="F159" s="17"/>
      <c r="G159" s="18" t="s">
        <v>125</v>
      </c>
      <c r="H159" s="179"/>
      <c r="I159" s="180"/>
      <c r="J159" s="16"/>
      <c r="K159" s="16"/>
      <c r="L159" s="66" t="str">
        <f t="shared" si="8"/>
        <v/>
      </c>
      <c r="M159" s="16"/>
      <c r="N159" s="16"/>
      <c r="O159" s="66" t="str">
        <f t="shared" si="9"/>
        <v/>
      </c>
      <c r="P159" s="16"/>
      <c r="Q159" s="16"/>
      <c r="R159" s="66" t="str">
        <f t="shared" si="10"/>
        <v/>
      </c>
      <c r="S159" s="16"/>
      <c r="T159" s="16"/>
      <c r="U159" s="66" t="str">
        <f t="shared" si="11"/>
        <v/>
      </c>
      <c r="V159" s="66"/>
      <c r="W159" s="16"/>
    </row>
    <row r="160" spans="1:23" x14ac:dyDescent="0.25">
      <c r="A160" s="16" t="s">
        <v>6</v>
      </c>
      <c r="B160" s="16"/>
      <c r="C160" s="17"/>
      <c r="D160" s="17"/>
      <c r="E160" s="17"/>
      <c r="F160" s="17"/>
      <c r="G160" s="18" t="s">
        <v>126</v>
      </c>
      <c r="H160" s="179"/>
      <c r="I160" s="180"/>
      <c r="J160" s="16"/>
      <c r="K160" s="16"/>
      <c r="L160" s="66" t="str">
        <f t="shared" si="8"/>
        <v/>
      </c>
      <c r="M160" s="16"/>
      <c r="N160" s="16"/>
      <c r="O160" s="66" t="str">
        <f t="shared" si="9"/>
        <v/>
      </c>
      <c r="P160" s="16"/>
      <c r="Q160" s="16"/>
      <c r="R160" s="66" t="str">
        <f t="shared" si="10"/>
        <v/>
      </c>
      <c r="S160" s="16"/>
      <c r="T160" s="16"/>
      <c r="U160" s="66" t="str">
        <f t="shared" si="11"/>
        <v/>
      </c>
      <c r="V160" s="66"/>
      <c r="W160" s="16"/>
    </row>
    <row r="161" spans="1:23" x14ac:dyDescent="0.25">
      <c r="A161" s="16" t="s">
        <v>6</v>
      </c>
      <c r="B161" s="16"/>
      <c r="C161" s="17"/>
      <c r="D161" s="17"/>
      <c r="E161" s="17"/>
      <c r="F161" s="17"/>
      <c r="G161" s="18" t="s">
        <v>127</v>
      </c>
      <c r="H161" s="179"/>
      <c r="I161" s="180"/>
      <c r="J161" s="16"/>
      <c r="K161" s="16"/>
      <c r="L161" s="66" t="str">
        <f t="shared" si="8"/>
        <v/>
      </c>
      <c r="M161" s="16"/>
      <c r="N161" s="16"/>
      <c r="O161" s="66" t="str">
        <f t="shared" si="9"/>
        <v/>
      </c>
      <c r="P161" s="16"/>
      <c r="Q161" s="16"/>
      <c r="R161" s="66" t="str">
        <f t="shared" si="10"/>
        <v/>
      </c>
      <c r="S161" s="16"/>
      <c r="T161" s="16"/>
      <c r="U161" s="66" t="str">
        <f t="shared" si="11"/>
        <v/>
      </c>
      <c r="V161" s="66"/>
      <c r="W161" s="16"/>
    </row>
    <row r="162" spans="1:23" x14ac:dyDescent="0.25">
      <c r="A162" s="16" t="s">
        <v>6</v>
      </c>
      <c r="B162" s="16"/>
      <c r="C162" s="17"/>
      <c r="D162" s="17"/>
      <c r="E162" s="17"/>
      <c r="F162" s="17"/>
      <c r="G162" s="18" t="s">
        <v>128</v>
      </c>
      <c r="H162" s="179"/>
      <c r="I162" s="180"/>
      <c r="J162" s="16"/>
      <c r="K162" s="16"/>
      <c r="L162" s="66" t="str">
        <f t="shared" si="8"/>
        <v/>
      </c>
      <c r="M162" s="16"/>
      <c r="N162" s="16"/>
      <c r="O162" s="66" t="str">
        <f t="shared" si="9"/>
        <v/>
      </c>
      <c r="P162" s="16"/>
      <c r="Q162" s="16"/>
      <c r="R162" s="66" t="str">
        <f t="shared" si="10"/>
        <v/>
      </c>
      <c r="S162" s="16"/>
      <c r="T162" s="16"/>
      <c r="U162" s="66" t="str">
        <f t="shared" si="11"/>
        <v/>
      </c>
      <c r="V162" s="66"/>
      <c r="W162" s="16"/>
    </row>
    <row r="163" spans="1:23" x14ac:dyDescent="0.25">
      <c r="A163" s="16" t="s">
        <v>6</v>
      </c>
      <c r="B163" s="16"/>
      <c r="C163" s="17"/>
      <c r="D163" s="17"/>
      <c r="E163" s="17"/>
      <c r="F163" s="17"/>
      <c r="G163" s="18" t="s">
        <v>129</v>
      </c>
      <c r="H163" s="179"/>
      <c r="I163" s="180"/>
      <c r="J163" s="16"/>
      <c r="K163" s="16"/>
      <c r="L163" s="66" t="str">
        <f t="shared" si="8"/>
        <v/>
      </c>
      <c r="M163" s="16"/>
      <c r="N163" s="16"/>
      <c r="O163" s="66" t="str">
        <f t="shared" si="9"/>
        <v/>
      </c>
      <c r="P163" s="16"/>
      <c r="Q163" s="16"/>
      <c r="R163" s="66" t="str">
        <f t="shared" si="10"/>
        <v/>
      </c>
      <c r="S163" s="16"/>
      <c r="T163" s="16"/>
      <c r="U163" s="66" t="str">
        <f t="shared" si="11"/>
        <v/>
      </c>
      <c r="V163" s="66"/>
      <c r="W163" s="16"/>
    </row>
    <row r="164" spans="1:23" x14ac:dyDescent="0.25">
      <c r="A164" s="16" t="s">
        <v>6</v>
      </c>
      <c r="B164" s="16"/>
      <c r="C164" s="17"/>
      <c r="D164" s="17"/>
      <c r="E164" s="17"/>
      <c r="F164" s="17"/>
      <c r="G164" s="18" t="s">
        <v>130</v>
      </c>
      <c r="H164" s="179"/>
      <c r="I164" s="180"/>
      <c r="J164" s="16"/>
      <c r="K164" s="16"/>
      <c r="L164" s="66" t="str">
        <f t="shared" si="8"/>
        <v/>
      </c>
      <c r="M164" s="16"/>
      <c r="N164" s="16"/>
      <c r="O164" s="66" t="str">
        <f t="shared" si="9"/>
        <v/>
      </c>
      <c r="P164" s="16"/>
      <c r="Q164" s="16"/>
      <c r="R164" s="66" t="str">
        <f t="shared" si="10"/>
        <v/>
      </c>
      <c r="S164" s="16"/>
      <c r="T164" s="16"/>
      <c r="U164" s="66" t="str">
        <f t="shared" si="11"/>
        <v/>
      </c>
      <c r="V164" s="66"/>
      <c r="W164" s="16"/>
    </row>
    <row r="165" spans="1:23" x14ac:dyDescent="0.25">
      <c r="A165" s="16" t="s">
        <v>6</v>
      </c>
      <c r="B165" s="16"/>
      <c r="C165" s="17"/>
      <c r="D165" s="17"/>
      <c r="E165" s="17"/>
      <c r="F165" s="17"/>
      <c r="G165" s="18" t="s">
        <v>131</v>
      </c>
      <c r="H165" s="179"/>
      <c r="I165" s="180"/>
      <c r="J165" s="16"/>
      <c r="K165" s="16"/>
      <c r="L165" s="66" t="str">
        <f t="shared" si="8"/>
        <v/>
      </c>
      <c r="M165" s="16"/>
      <c r="N165" s="16"/>
      <c r="O165" s="66" t="str">
        <f t="shared" si="9"/>
        <v/>
      </c>
      <c r="P165" s="16"/>
      <c r="Q165" s="16"/>
      <c r="R165" s="66" t="str">
        <f t="shared" si="10"/>
        <v/>
      </c>
      <c r="S165" s="16"/>
      <c r="T165" s="16"/>
      <c r="U165" s="66" t="str">
        <f t="shared" si="11"/>
        <v/>
      </c>
      <c r="V165" s="66"/>
      <c r="W165" s="16"/>
    </row>
    <row r="166" spans="1:23" x14ac:dyDescent="0.25">
      <c r="A166" s="16" t="s">
        <v>6</v>
      </c>
      <c r="B166" s="16"/>
      <c r="C166" s="17"/>
      <c r="D166" s="17"/>
      <c r="E166" s="17"/>
      <c r="F166" s="17"/>
      <c r="G166" s="18" t="s">
        <v>132</v>
      </c>
      <c r="H166" s="179"/>
      <c r="I166" s="180"/>
      <c r="J166" s="16"/>
      <c r="K166" s="16"/>
      <c r="L166" s="66" t="str">
        <f t="shared" si="8"/>
        <v/>
      </c>
      <c r="M166" s="16"/>
      <c r="N166" s="16"/>
      <c r="O166" s="66" t="str">
        <f t="shared" si="9"/>
        <v/>
      </c>
      <c r="P166" s="16"/>
      <c r="Q166" s="16"/>
      <c r="R166" s="66" t="str">
        <f t="shared" si="10"/>
        <v/>
      </c>
      <c r="S166" s="16"/>
      <c r="T166" s="16"/>
      <c r="U166" s="66" t="str">
        <f t="shared" si="11"/>
        <v/>
      </c>
      <c r="V166" s="66"/>
      <c r="W166" s="16"/>
    </row>
    <row r="167" spans="1:23" x14ac:dyDescent="0.25">
      <c r="A167" s="16" t="s">
        <v>6</v>
      </c>
      <c r="B167" s="16"/>
      <c r="C167" s="17"/>
      <c r="D167" s="17"/>
      <c r="E167" s="17"/>
      <c r="F167" s="17"/>
      <c r="G167" s="18" t="s">
        <v>133</v>
      </c>
      <c r="H167" s="179"/>
      <c r="I167" s="180"/>
      <c r="J167" s="16"/>
      <c r="K167" s="16"/>
      <c r="L167" s="66" t="str">
        <f t="shared" si="8"/>
        <v/>
      </c>
      <c r="M167" s="16"/>
      <c r="N167" s="16"/>
      <c r="O167" s="66" t="str">
        <f t="shared" si="9"/>
        <v/>
      </c>
      <c r="P167" s="16"/>
      <c r="Q167" s="16"/>
      <c r="R167" s="66" t="str">
        <f t="shared" si="10"/>
        <v/>
      </c>
      <c r="S167" s="16"/>
      <c r="T167" s="16"/>
      <c r="U167" s="66" t="str">
        <f t="shared" si="11"/>
        <v/>
      </c>
      <c r="V167" s="66"/>
      <c r="W167" s="16"/>
    </row>
    <row r="168" spans="1:23" x14ac:dyDescent="0.25">
      <c r="A168" s="16" t="s">
        <v>6</v>
      </c>
      <c r="B168" s="16"/>
      <c r="C168" s="17"/>
      <c r="D168" s="17"/>
      <c r="E168" s="17"/>
      <c r="F168" s="17"/>
      <c r="G168" s="18" t="s">
        <v>134</v>
      </c>
      <c r="H168" s="179"/>
      <c r="I168" s="180"/>
      <c r="J168" s="16"/>
      <c r="K168" s="16"/>
      <c r="L168" s="66" t="str">
        <f t="shared" si="8"/>
        <v/>
      </c>
      <c r="M168" s="16"/>
      <c r="N168" s="16"/>
      <c r="O168" s="66" t="str">
        <f t="shared" si="9"/>
        <v/>
      </c>
      <c r="P168" s="16"/>
      <c r="Q168" s="16"/>
      <c r="R168" s="66" t="str">
        <f t="shared" si="10"/>
        <v/>
      </c>
      <c r="S168" s="16"/>
      <c r="T168" s="16"/>
      <c r="U168" s="66" t="str">
        <f t="shared" si="11"/>
        <v/>
      </c>
      <c r="V168" s="66"/>
      <c r="W168" s="16"/>
    </row>
    <row r="169" spans="1:23" x14ac:dyDescent="0.25">
      <c r="A169" s="16" t="s">
        <v>6</v>
      </c>
      <c r="B169" s="16"/>
      <c r="C169" s="17"/>
      <c r="D169" s="17"/>
      <c r="E169" s="17"/>
      <c r="F169" s="17"/>
      <c r="G169" s="18" t="s">
        <v>135</v>
      </c>
      <c r="H169" s="179"/>
      <c r="I169" s="180"/>
      <c r="J169" s="16"/>
      <c r="K169" s="16"/>
      <c r="L169" s="66" t="str">
        <f t="shared" si="8"/>
        <v/>
      </c>
      <c r="M169" s="16"/>
      <c r="N169" s="16"/>
      <c r="O169" s="66" t="str">
        <f t="shared" si="9"/>
        <v/>
      </c>
      <c r="P169" s="16"/>
      <c r="Q169" s="16"/>
      <c r="R169" s="66" t="str">
        <f t="shared" si="10"/>
        <v/>
      </c>
      <c r="S169" s="16"/>
      <c r="T169" s="16"/>
      <c r="U169" s="66" t="str">
        <f t="shared" si="11"/>
        <v/>
      </c>
      <c r="V169" s="66"/>
      <c r="W169" s="16"/>
    </row>
    <row r="170" spans="1:23" x14ac:dyDescent="0.25">
      <c r="A170" s="16" t="s">
        <v>6</v>
      </c>
      <c r="B170" s="16"/>
      <c r="C170" s="17"/>
      <c r="D170" s="17"/>
      <c r="E170" s="17"/>
      <c r="F170" s="17"/>
      <c r="G170" s="18" t="s">
        <v>136</v>
      </c>
      <c r="H170" s="179"/>
      <c r="I170" s="180"/>
      <c r="J170" s="16"/>
      <c r="K170" s="16"/>
      <c r="L170" s="66" t="str">
        <f t="shared" si="8"/>
        <v/>
      </c>
      <c r="M170" s="16"/>
      <c r="N170" s="16"/>
      <c r="O170" s="66" t="str">
        <f t="shared" si="9"/>
        <v/>
      </c>
      <c r="P170" s="16"/>
      <c r="Q170" s="16"/>
      <c r="R170" s="66" t="str">
        <f t="shared" si="10"/>
        <v/>
      </c>
      <c r="S170" s="16"/>
      <c r="T170" s="16"/>
      <c r="U170" s="66" t="str">
        <f t="shared" si="11"/>
        <v/>
      </c>
      <c r="V170" s="66"/>
      <c r="W170" s="16"/>
    </row>
    <row r="171" spans="1:23" x14ac:dyDescent="0.25">
      <c r="A171" s="16" t="s">
        <v>6</v>
      </c>
      <c r="B171" s="16"/>
      <c r="C171" s="17"/>
      <c r="D171" s="17"/>
      <c r="E171" s="17"/>
      <c r="F171" s="17"/>
      <c r="G171" s="18" t="s">
        <v>137</v>
      </c>
      <c r="H171" s="179"/>
      <c r="I171" s="180"/>
      <c r="J171" s="16"/>
      <c r="K171" s="16"/>
      <c r="L171" s="66" t="str">
        <f t="shared" si="8"/>
        <v/>
      </c>
      <c r="M171" s="16"/>
      <c r="N171" s="16"/>
      <c r="O171" s="66" t="str">
        <f t="shared" si="9"/>
        <v/>
      </c>
      <c r="P171" s="16"/>
      <c r="Q171" s="16"/>
      <c r="R171" s="66" t="str">
        <f t="shared" si="10"/>
        <v/>
      </c>
      <c r="S171" s="16"/>
      <c r="T171" s="16"/>
      <c r="U171" s="66" t="str">
        <f t="shared" si="11"/>
        <v/>
      </c>
      <c r="V171" s="66"/>
      <c r="W171" s="16"/>
    </row>
    <row r="172" spans="1:23" x14ac:dyDescent="0.25">
      <c r="A172" s="16" t="s">
        <v>6</v>
      </c>
      <c r="B172" s="16"/>
      <c r="C172" s="17"/>
      <c r="D172" s="17"/>
      <c r="E172" s="17"/>
      <c r="F172" s="17"/>
      <c r="G172" s="18" t="s">
        <v>138</v>
      </c>
      <c r="H172" s="179"/>
      <c r="I172" s="180"/>
      <c r="J172" s="16"/>
      <c r="K172" s="16"/>
      <c r="L172" s="66" t="str">
        <f t="shared" si="8"/>
        <v/>
      </c>
      <c r="M172" s="16"/>
      <c r="N172" s="16"/>
      <c r="O172" s="66" t="str">
        <f t="shared" si="9"/>
        <v/>
      </c>
      <c r="P172" s="16"/>
      <c r="Q172" s="16"/>
      <c r="R172" s="66" t="str">
        <f t="shared" si="10"/>
        <v/>
      </c>
      <c r="S172" s="16"/>
      <c r="T172" s="16"/>
      <c r="U172" s="66" t="str">
        <f t="shared" si="11"/>
        <v/>
      </c>
      <c r="V172" s="66"/>
      <c r="W172" s="16"/>
    </row>
    <row r="173" spans="1:23" x14ac:dyDescent="0.25">
      <c r="A173" s="16" t="s">
        <v>6</v>
      </c>
      <c r="B173" s="16"/>
      <c r="C173" s="17"/>
      <c r="D173" s="17"/>
      <c r="E173" s="17"/>
      <c r="F173" s="17"/>
      <c r="G173" s="18" t="s">
        <v>139</v>
      </c>
      <c r="H173" s="179"/>
      <c r="I173" s="180"/>
      <c r="J173" s="16"/>
      <c r="K173" s="16"/>
      <c r="L173" s="66" t="str">
        <f t="shared" si="8"/>
        <v/>
      </c>
      <c r="M173" s="16"/>
      <c r="N173" s="16"/>
      <c r="O173" s="66" t="str">
        <f t="shared" si="9"/>
        <v/>
      </c>
      <c r="P173" s="16"/>
      <c r="Q173" s="16"/>
      <c r="R173" s="66" t="str">
        <f t="shared" si="10"/>
        <v/>
      </c>
      <c r="S173" s="16"/>
      <c r="T173" s="16"/>
      <c r="U173" s="66" t="str">
        <f t="shared" si="11"/>
        <v/>
      </c>
      <c r="V173" s="66"/>
      <c r="W173" s="16"/>
    </row>
    <row r="174" spans="1:23" x14ac:dyDescent="0.25">
      <c r="A174" s="16" t="s">
        <v>6</v>
      </c>
      <c r="B174" s="16"/>
      <c r="C174" s="17"/>
      <c r="D174" s="17"/>
      <c r="E174" s="17"/>
      <c r="F174" s="17"/>
      <c r="G174" s="18" t="s">
        <v>140</v>
      </c>
      <c r="H174" s="179"/>
      <c r="I174" s="180"/>
      <c r="J174" s="16"/>
      <c r="K174" s="16"/>
      <c r="L174" s="66" t="str">
        <f t="shared" si="8"/>
        <v/>
      </c>
      <c r="M174" s="16"/>
      <c r="N174" s="16"/>
      <c r="O174" s="66" t="str">
        <f t="shared" si="9"/>
        <v/>
      </c>
      <c r="P174" s="16"/>
      <c r="Q174" s="16"/>
      <c r="R174" s="66" t="str">
        <f t="shared" si="10"/>
        <v/>
      </c>
      <c r="S174" s="16"/>
      <c r="T174" s="16"/>
      <c r="U174" s="66" t="str">
        <f t="shared" si="11"/>
        <v/>
      </c>
      <c r="V174" s="66"/>
      <c r="W174" s="16"/>
    </row>
    <row r="175" spans="1:23" x14ac:dyDescent="0.25">
      <c r="A175" s="16" t="s">
        <v>6</v>
      </c>
      <c r="B175" s="16"/>
      <c r="C175" s="17"/>
      <c r="D175" s="17"/>
      <c r="E175" s="17"/>
      <c r="F175" s="17"/>
      <c r="G175" s="18" t="s">
        <v>141</v>
      </c>
      <c r="H175" s="179"/>
      <c r="I175" s="180"/>
      <c r="J175" s="16"/>
      <c r="K175" s="16"/>
      <c r="L175" s="66" t="str">
        <f t="shared" si="8"/>
        <v/>
      </c>
      <c r="M175" s="16"/>
      <c r="N175" s="16"/>
      <c r="O175" s="66" t="str">
        <f t="shared" si="9"/>
        <v/>
      </c>
      <c r="P175" s="16"/>
      <c r="Q175" s="16"/>
      <c r="R175" s="66" t="str">
        <f t="shared" si="10"/>
        <v/>
      </c>
      <c r="S175" s="16"/>
      <c r="T175" s="16"/>
      <c r="U175" s="66" t="str">
        <f t="shared" si="11"/>
        <v/>
      </c>
      <c r="V175" s="66"/>
      <c r="W175" s="16"/>
    </row>
    <row r="176" spans="1:23" x14ac:dyDescent="0.25">
      <c r="A176" s="16" t="s">
        <v>6</v>
      </c>
      <c r="B176" s="16"/>
      <c r="C176" s="17"/>
      <c r="D176" s="17"/>
      <c r="E176" s="17"/>
      <c r="F176" s="17"/>
      <c r="G176" s="18" t="s">
        <v>142</v>
      </c>
      <c r="H176" s="179"/>
      <c r="I176" s="180"/>
      <c r="J176" s="16"/>
      <c r="K176" s="16"/>
      <c r="L176" s="66" t="str">
        <f t="shared" si="8"/>
        <v/>
      </c>
      <c r="M176" s="16"/>
      <c r="N176" s="16"/>
      <c r="O176" s="66" t="str">
        <f t="shared" si="9"/>
        <v/>
      </c>
      <c r="P176" s="16"/>
      <c r="Q176" s="16"/>
      <c r="R176" s="66" t="str">
        <f t="shared" si="10"/>
        <v/>
      </c>
      <c r="S176" s="16"/>
      <c r="T176" s="16"/>
      <c r="U176" s="66" t="str">
        <f t="shared" si="11"/>
        <v/>
      </c>
      <c r="V176" s="66"/>
      <c r="W176" s="16"/>
    </row>
    <row r="177" spans="1:23" x14ac:dyDescent="0.25">
      <c r="A177" s="16" t="s">
        <v>6</v>
      </c>
      <c r="B177" s="16"/>
      <c r="C177" s="17"/>
      <c r="D177" s="17"/>
      <c r="E177" s="17"/>
      <c r="F177" s="17"/>
      <c r="G177" s="18" t="s">
        <v>143</v>
      </c>
      <c r="H177" s="179"/>
      <c r="I177" s="180"/>
      <c r="J177" s="16"/>
      <c r="K177" s="16"/>
      <c r="L177" s="66" t="str">
        <f t="shared" si="8"/>
        <v/>
      </c>
      <c r="M177" s="16"/>
      <c r="N177" s="16"/>
      <c r="O177" s="66" t="str">
        <f t="shared" si="9"/>
        <v/>
      </c>
      <c r="P177" s="16"/>
      <c r="Q177" s="16"/>
      <c r="R177" s="66" t="str">
        <f t="shared" si="10"/>
        <v/>
      </c>
      <c r="S177" s="16"/>
      <c r="T177" s="16"/>
      <c r="U177" s="66" t="str">
        <f t="shared" si="11"/>
        <v/>
      </c>
      <c r="V177" s="66"/>
      <c r="W177" s="16"/>
    </row>
    <row r="178" spans="1:23" x14ac:dyDescent="0.25">
      <c r="A178" s="16" t="s">
        <v>6</v>
      </c>
      <c r="B178" s="16"/>
      <c r="C178" s="17"/>
      <c r="D178" s="17"/>
      <c r="E178" s="17"/>
      <c r="F178" s="17"/>
      <c r="G178" s="18" t="s">
        <v>144</v>
      </c>
      <c r="H178" s="179"/>
      <c r="I178" s="180"/>
      <c r="J178" s="16"/>
      <c r="K178" s="16"/>
      <c r="L178" s="66" t="str">
        <f t="shared" si="8"/>
        <v/>
      </c>
      <c r="M178" s="16"/>
      <c r="N178" s="16"/>
      <c r="O178" s="66" t="str">
        <f t="shared" si="9"/>
        <v/>
      </c>
      <c r="P178" s="16"/>
      <c r="Q178" s="16"/>
      <c r="R178" s="66" t="str">
        <f t="shared" si="10"/>
        <v/>
      </c>
      <c r="S178" s="16"/>
      <c r="T178" s="16"/>
      <c r="U178" s="66" t="str">
        <f t="shared" si="11"/>
        <v/>
      </c>
      <c r="V178" s="66"/>
      <c r="W178" s="16"/>
    </row>
    <row r="179" spans="1:23" x14ac:dyDescent="0.25">
      <c r="A179" s="16" t="s">
        <v>6</v>
      </c>
      <c r="B179" s="16"/>
      <c r="C179" s="17"/>
      <c r="D179" s="17"/>
      <c r="E179" s="17"/>
      <c r="F179" s="17"/>
      <c r="G179" s="18" t="s">
        <v>145</v>
      </c>
      <c r="H179" s="179"/>
      <c r="I179" s="180"/>
      <c r="J179" s="16"/>
      <c r="K179" s="16"/>
      <c r="L179" s="66" t="str">
        <f t="shared" si="8"/>
        <v/>
      </c>
      <c r="M179" s="16"/>
      <c r="N179" s="16"/>
      <c r="O179" s="66" t="str">
        <f t="shared" si="9"/>
        <v/>
      </c>
      <c r="P179" s="16"/>
      <c r="Q179" s="16"/>
      <c r="R179" s="66" t="str">
        <f t="shared" si="10"/>
        <v/>
      </c>
      <c r="S179" s="16"/>
      <c r="T179" s="16"/>
      <c r="U179" s="66" t="str">
        <f t="shared" si="11"/>
        <v/>
      </c>
      <c r="V179" s="66"/>
      <c r="W179" s="16"/>
    </row>
    <row r="180" spans="1:23" x14ac:dyDescent="0.25">
      <c r="A180" s="16" t="s">
        <v>6</v>
      </c>
      <c r="B180" s="16"/>
      <c r="C180" s="17"/>
      <c r="D180" s="17"/>
      <c r="E180" s="17"/>
      <c r="F180" s="17"/>
      <c r="G180" s="18" t="s">
        <v>146</v>
      </c>
      <c r="H180" s="179"/>
      <c r="I180" s="180"/>
      <c r="J180" s="16"/>
      <c r="K180" s="16"/>
      <c r="L180" s="66" t="str">
        <f t="shared" si="8"/>
        <v/>
      </c>
      <c r="M180" s="16"/>
      <c r="N180" s="16"/>
      <c r="O180" s="66" t="str">
        <f t="shared" si="9"/>
        <v/>
      </c>
      <c r="P180" s="16"/>
      <c r="Q180" s="16"/>
      <c r="R180" s="66" t="str">
        <f t="shared" si="10"/>
        <v/>
      </c>
      <c r="S180" s="16"/>
      <c r="T180" s="16"/>
      <c r="U180" s="66" t="str">
        <f t="shared" si="11"/>
        <v/>
      </c>
      <c r="V180" s="66"/>
      <c r="W180" s="16"/>
    </row>
    <row r="181" spans="1:23" x14ac:dyDescent="0.25">
      <c r="A181" s="16" t="s">
        <v>6</v>
      </c>
      <c r="B181" s="16"/>
      <c r="C181" s="17"/>
      <c r="D181" s="17"/>
      <c r="E181" s="17"/>
      <c r="F181" s="17"/>
      <c r="G181" s="18" t="s">
        <v>147</v>
      </c>
      <c r="H181" s="179"/>
      <c r="I181" s="180"/>
      <c r="J181" s="16"/>
      <c r="K181" s="16"/>
      <c r="L181" s="66" t="str">
        <f t="shared" si="8"/>
        <v/>
      </c>
      <c r="M181" s="16"/>
      <c r="N181" s="16"/>
      <c r="O181" s="66" t="str">
        <f t="shared" si="9"/>
        <v/>
      </c>
      <c r="P181" s="16"/>
      <c r="Q181" s="16"/>
      <c r="R181" s="66" t="str">
        <f t="shared" si="10"/>
        <v/>
      </c>
      <c r="S181" s="16"/>
      <c r="T181" s="16"/>
      <c r="U181" s="66" t="str">
        <f t="shared" si="11"/>
        <v/>
      </c>
      <c r="V181" s="66"/>
      <c r="W181" s="16"/>
    </row>
    <row r="182" spans="1:23" x14ac:dyDescent="0.25">
      <c r="A182" s="16" t="s">
        <v>6</v>
      </c>
      <c r="B182" s="16"/>
      <c r="C182" s="17"/>
      <c r="D182" s="17"/>
      <c r="E182" s="17"/>
      <c r="F182" s="17"/>
      <c r="G182" s="18" t="s">
        <v>148</v>
      </c>
      <c r="H182" s="179"/>
      <c r="I182" s="180"/>
      <c r="J182" s="16"/>
      <c r="K182" s="16"/>
      <c r="L182" s="66" t="str">
        <f t="shared" si="8"/>
        <v/>
      </c>
      <c r="M182" s="16"/>
      <c r="N182" s="16"/>
      <c r="O182" s="66" t="str">
        <f t="shared" si="9"/>
        <v/>
      </c>
      <c r="P182" s="16"/>
      <c r="Q182" s="16"/>
      <c r="R182" s="66" t="str">
        <f t="shared" si="10"/>
        <v/>
      </c>
      <c r="S182" s="16"/>
      <c r="T182" s="16"/>
      <c r="U182" s="66" t="str">
        <f t="shared" si="11"/>
        <v/>
      </c>
      <c r="V182" s="66"/>
      <c r="W182" s="16"/>
    </row>
    <row r="183" spans="1:23" x14ac:dyDescent="0.25">
      <c r="A183" s="16" t="s">
        <v>6</v>
      </c>
      <c r="B183" s="16"/>
      <c r="C183" s="17"/>
      <c r="D183" s="17"/>
      <c r="E183" s="17"/>
      <c r="F183" s="17"/>
      <c r="G183" s="18" t="s">
        <v>149</v>
      </c>
      <c r="H183" s="179"/>
      <c r="I183" s="180"/>
      <c r="J183" s="16"/>
      <c r="K183" s="16"/>
      <c r="L183" s="66" t="str">
        <f t="shared" si="8"/>
        <v/>
      </c>
      <c r="M183" s="16"/>
      <c r="N183" s="16"/>
      <c r="O183" s="66" t="str">
        <f t="shared" si="9"/>
        <v/>
      </c>
      <c r="P183" s="16"/>
      <c r="Q183" s="16"/>
      <c r="R183" s="66" t="str">
        <f t="shared" si="10"/>
        <v/>
      </c>
      <c r="S183" s="16"/>
      <c r="T183" s="16"/>
      <c r="U183" s="66" t="str">
        <f t="shared" si="11"/>
        <v/>
      </c>
      <c r="V183" s="66"/>
      <c r="W183" s="16"/>
    </row>
    <row r="184" spans="1:23" x14ac:dyDescent="0.25">
      <c r="A184" s="16" t="s">
        <v>6</v>
      </c>
      <c r="B184" s="16"/>
      <c r="C184" s="17"/>
      <c r="D184" s="17"/>
      <c r="E184" s="17"/>
      <c r="F184" s="17"/>
      <c r="G184" s="18" t="s">
        <v>150</v>
      </c>
      <c r="H184" s="179"/>
      <c r="I184" s="180"/>
      <c r="J184" s="16"/>
      <c r="K184" s="16"/>
      <c r="L184" s="66" t="str">
        <f t="shared" si="8"/>
        <v/>
      </c>
      <c r="M184" s="16"/>
      <c r="N184" s="16"/>
      <c r="O184" s="66" t="str">
        <f t="shared" si="9"/>
        <v/>
      </c>
      <c r="P184" s="16"/>
      <c r="Q184" s="16"/>
      <c r="R184" s="66" t="str">
        <f t="shared" si="10"/>
        <v/>
      </c>
      <c r="S184" s="16"/>
      <c r="T184" s="16"/>
      <c r="U184" s="66" t="str">
        <f t="shared" si="11"/>
        <v/>
      </c>
      <c r="V184" s="66"/>
      <c r="W184" s="16"/>
    </row>
    <row r="185" spans="1:23" x14ac:dyDescent="0.25">
      <c r="A185" s="16" t="s">
        <v>6</v>
      </c>
      <c r="B185" s="16"/>
      <c r="C185" s="17"/>
      <c r="D185" s="17"/>
      <c r="E185" s="17"/>
      <c r="F185" s="17"/>
      <c r="G185" s="18" t="s">
        <v>151</v>
      </c>
      <c r="H185" s="179"/>
      <c r="I185" s="180"/>
      <c r="J185" s="16"/>
      <c r="K185" s="16"/>
      <c r="L185" s="66" t="str">
        <f t="shared" si="8"/>
        <v/>
      </c>
      <c r="M185" s="16"/>
      <c r="N185" s="16"/>
      <c r="O185" s="66" t="str">
        <f t="shared" si="9"/>
        <v/>
      </c>
      <c r="P185" s="16"/>
      <c r="Q185" s="16"/>
      <c r="R185" s="66" t="str">
        <f t="shared" si="10"/>
        <v/>
      </c>
      <c r="S185" s="16"/>
      <c r="T185" s="16"/>
      <c r="U185" s="66" t="str">
        <f t="shared" si="11"/>
        <v/>
      </c>
      <c r="V185" s="66"/>
      <c r="W185" s="16"/>
    </row>
    <row r="186" spans="1:23" x14ac:dyDescent="0.25">
      <c r="A186" s="16" t="s">
        <v>6</v>
      </c>
      <c r="B186" s="16"/>
      <c r="C186" s="17"/>
      <c r="D186" s="17"/>
      <c r="E186" s="17"/>
      <c r="F186" s="17"/>
      <c r="G186" s="18" t="s">
        <v>152</v>
      </c>
      <c r="H186" s="179"/>
      <c r="I186" s="180"/>
      <c r="J186" s="16"/>
      <c r="K186" s="16"/>
      <c r="L186" s="66" t="str">
        <f t="shared" si="8"/>
        <v/>
      </c>
      <c r="M186" s="16"/>
      <c r="N186" s="16"/>
      <c r="O186" s="66" t="str">
        <f t="shared" si="9"/>
        <v/>
      </c>
      <c r="P186" s="16"/>
      <c r="Q186" s="16"/>
      <c r="R186" s="66" t="str">
        <f t="shared" si="10"/>
        <v/>
      </c>
      <c r="S186" s="16"/>
      <c r="T186" s="16"/>
      <c r="U186" s="66" t="str">
        <f t="shared" si="11"/>
        <v/>
      </c>
      <c r="V186" s="66"/>
      <c r="W186" s="16"/>
    </row>
    <row r="187" spans="1:23" x14ac:dyDescent="0.25">
      <c r="A187" s="16" t="s">
        <v>6</v>
      </c>
      <c r="B187" s="16"/>
      <c r="C187" s="17"/>
      <c r="D187" s="17"/>
      <c r="E187" s="17"/>
      <c r="F187" s="17"/>
      <c r="G187" s="18" t="s">
        <v>153</v>
      </c>
      <c r="H187" s="179"/>
      <c r="I187" s="180"/>
      <c r="J187" s="16"/>
      <c r="K187" s="16"/>
      <c r="L187" s="66" t="str">
        <f t="shared" si="8"/>
        <v/>
      </c>
      <c r="M187" s="16"/>
      <c r="N187" s="16"/>
      <c r="O187" s="66" t="str">
        <f t="shared" si="9"/>
        <v/>
      </c>
      <c r="P187" s="16"/>
      <c r="Q187" s="16"/>
      <c r="R187" s="66" t="str">
        <f t="shared" si="10"/>
        <v/>
      </c>
      <c r="S187" s="16"/>
      <c r="T187" s="16"/>
      <c r="U187" s="66" t="str">
        <f t="shared" si="11"/>
        <v/>
      </c>
      <c r="V187" s="66"/>
      <c r="W187" s="16"/>
    </row>
    <row r="188" spans="1:23" x14ac:dyDescent="0.25">
      <c r="A188" s="16" t="s">
        <v>6</v>
      </c>
      <c r="B188" s="16"/>
      <c r="C188" s="17"/>
      <c r="D188" s="17"/>
      <c r="E188" s="17"/>
      <c r="F188" s="17"/>
      <c r="G188" s="18" t="s">
        <v>154</v>
      </c>
      <c r="H188" s="179"/>
      <c r="I188" s="180"/>
      <c r="J188" s="16"/>
      <c r="K188" s="16"/>
      <c r="L188" s="66" t="str">
        <f t="shared" si="8"/>
        <v/>
      </c>
      <c r="M188" s="16"/>
      <c r="N188" s="16"/>
      <c r="O188" s="66" t="str">
        <f t="shared" si="9"/>
        <v/>
      </c>
      <c r="P188" s="16"/>
      <c r="Q188" s="16"/>
      <c r="R188" s="66" t="str">
        <f t="shared" si="10"/>
        <v/>
      </c>
      <c r="S188" s="16"/>
      <c r="T188" s="16"/>
      <c r="U188" s="66" t="str">
        <f t="shared" si="11"/>
        <v/>
      </c>
      <c r="V188" s="66"/>
      <c r="W188" s="16"/>
    </row>
    <row r="189" spans="1:23" x14ac:dyDescent="0.25">
      <c r="A189" s="16" t="s">
        <v>6</v>
      </c>
      <c r="B189" s="16"/>
      <c r="C189" s="17"/>
      <c r="D189" s="17"/>
      <c r="E189" s="17"/>
      <c r="F189" s="17"/>
      <c r="G189" s="18" t="s">
        <v>155</v>
      </c>
      <c r="H189" s="179"/>
      <c r="I189" s="180"/>
      <c r="J189" s="16"/>
      <c r="K189" s="16"/>
      <c r="L189" s="66" t="str">
        <f t="shared" si="8"/>
        <v/>
      </c>
      <c r="M189" s="16"/>
      <c r="N189" s="16"/>
      <c r="O189" s="66" t="str">
        <f t="shared" si="9"/>
        <v/>
      </c>
      <c r="P189" s="16"/>
      <c r="Q189" s="16"/>
      <c r="R189" s="66" t="str">
        <f t="shared" si="10"/>
        <v/>
      </c>
      <c r="S189" s="16"/>
      <c r="T189" s="16"/>
      <c r="U189" s="66" t="str">
        <f t="shared" si="11"/>
        <v/>
      </c>
      <c r="V189" s="66"/>
      <c r="W189" s="16"/>
    </row>
    <row r="190" spans="1:23" x14ac:dyDescent="0.25">
      <c r="A190" s="16" t="s">
        <v>6</v>
      </c>
      <c r="B190" s="16"/>
      <c r="C190" s="17"/>
      <c r="D190" s="17"/>
      <c r="E190" s="17"/>
      <c r="F190" s="17"/>
      <c r="G190" s="18" t="s">
        <v>156</v>
      </c>
      <c r="H190" s="179"/>
      <c r="I190" s="180"/>
      <c r="J190" s="16"/>
      <c r="K190" s="16"/>
      <c r="L190" s="66" t="str">
        <f t="shared" si="8"/>
        <v/>
      </c>
      <c r="M190" s="16"/>
      <c r="N190" s="16"/>
      <c r="O190" s="66" t="str">
        <f t="shared" si="9"/>
        <v/>
      </c>
      <c r="P190" s="16"/>
      <c r="Q190" s="16"/>
      <c r="R190" s="66" t="str">
        <f t="shared" si="10"/>
        <v/>
      </c>
      <c r="S190" s="16"/>
      <c r="T190" s="16"/>
      <c r="U190" s="66" t="str">
        <f t="shared" si="11"/>
        <v/>
      </c>
      <c r="V190" s="66"/>
      <c r="W190" s="16"/>
    </row>
    <row r="191" spans="1:23" x14ac:dyDescent="0.25">
      <c r="A191" s="16" t="s">
        <v>6</v>
      </c>
      <c r="B191" s="16"/>
      <c r="C191" s="17"/>
      <c r="D191" s="17"/>
      <c r="E191" s="17"/>
      <c r="F191" s="17"/>
      <c r="G191" s="18" t="s">
        <v>157</v>
      </c>
      <c r="H191" s="179"/>
      <c r="I191" s="180"/>
      <c r="J191" s="16"/>
      <c r="K191" s="16"/>
      <c r="L191" s="66" t="str">
        <f t="shared" si="8"/>
        <v/>
      </c>
      <c r="M191" s="16"/>
      <c r="N191" s="16"/>
      <c r="O191" s="66" t="str">
        <f t="shared" si="9"/>
        <v/>
      </c>
      <c r="P191" s="16"/>
      <c r="Q191" s="16"/>
      <c r="R191" s="66" t="str">
        <f t="shared" si="10"/>
        <v/>
      </c>
      <c r="S191" s="16"/>
      <c r="T191" s="16"/>
      <c r="U191" s="66" t="str">
        <f t="shared" si="11"/>
        <v/>
      </c>
      <c r="V191" s="66"/>
      <c r="W191" s="16"/>
    </row>
    <row r="192" spans="1:23" x14ac:dyDescent="0.25">
      <c r="A192" s="16" t="s">
        <v>6</v>
      </c>
      <c r="B192" s="16"/>
      <c r="C192" s="17"/>
      <c r="D192" s="17"/>
      <c r="E192" s="17"/>
      <c r="F192" s="17"/>
      <c r="G192" s="18" t="s">
        <v>158</v>
      </c>
      <c r="H192" s="179"/>
      <c r="I192" s="180"/>
      <c r="J192" s="16"/>
      <c r="K192" s="16"/>
      <c r="L192" s="66" t="str">
        <f t="shared" si="8"/>
        <v/>
      </c>
      <c r="M192" s="16"/>
      <c r="N192" s="16"/>
      <c r="O192" s="66" t="str">
        <f t="shared" si="9"/>
        <v/>
      </c>
      <c r="P192" s="16"/>
      <c r="Q192" s="16"/>
      <c r="R192" s="66" t="str">
        <f t="shared" si="10"/>
        <v/>
      </c>
      <c r="S192" s="16"/>
      <c r="T192" s="16"/>
      <c r="U192" s="66" t="str">
        <f t="shared" si="11"/>
        <v/>
      </c>
      <c r="V192" s="66"/>
      <c r="W192" s="16"/>
    </row>
    <row r="193" spans="1:23" x14ac:dyDescent="0.25">
      <c r="A193" s="16" t="s">
        <v>6</v>
      </c>
      <c r="B193" s="16"/>
      <c r="C193" s="17"/>
      <c r="D193" s="17"/>
      <c r="E193" s="17"/>
      <c r="F193" s="17"/>
      <c r="G193" s="18" t="s">
        <v>159</v>
      </c>
      <c r="H193" s="179"/>
      <c r="I193" s="180"/>
      <c r="J193" s="16"/>
      <c r="K193" s="16"/>
      <c r="L193" s="66" t="str">
        <f t="shared" si="8"/>
        <v/>
      </c>
      <c r="M193" s="16"/>
      <c r="N193" s="16"/>
      <c r="O193" s="66" t="str">
        <f t="shared" si="9"/>
        <v/>
      </c>
      <c r="P193" s="16"/>
      <c r="Q193" s="16"/>
      <c r="R193" s="66" t="str">
        <f t="shared" si="10"/>
        <v/>
      </c>
      <c r="S193" s="16"/>
      <c r="T193" s="16"/>
      <c r="U193" s="66" t="str">
        <f t="shared" si="11"/>
        <v/>
      </c>
      <c r="V193" s="66"/>
      <c r="W193" s="16"/>
    </row>
    <row r="194" spans="1:23" x14ac:dyDescent="0.25">
      <c r="A194" s="16" t="s">
        <v>6</v>
      </c>
      <c r="B194" s="16"/>
      <c r="C194" s="17"/>
      <c r="D194" s="17"/>
      <c r="E194" s="17"/>
      <c r="F194" s="17"/>
      <c r="G194" s="18" t="s">
        <v>160</v>
      </c>
      <c r="H194" s="179"/>
      <c r="I194" s="180"/>
      <c r="J194" s="16"/>
      <c r="K194" s="16"/>
      <c r="L194" s="66" t="str">
        <f t="shared" si="8"/>
        <v/>
      </c>
      <c r="M194" s="16"/>
      <c r="N194" s="16"/>
      <c r="O194" s="66" t="str">
        <f t="shared" si="9"/>
        <v/>
      </c>
      <c r="P194" s="16"/>
      <c r="Q194" s="16"/>
      <c r="R194" s="66" t="str">
        <f t="shared" si="10"/>
        <v/>
      </c>
      <c r="S194" s="16"/>
      <c r="T194" s="16"/>
      <c r="U194" s="66" t="str">
        <f t="shared" si="11"/>
        <v/>
      </c>
      <c r="V194" s="66"/>
      <c r="W194" s="16"/>
    </row>
    <row r="195" spans="1:23" x14ac:dyDescent="0.25">
      <c r="A195" s="16" t="s">
        <v>6</v>
      </c>
      <c r="B195" s="16"/>
      <c r="C195" s="17"/>
      <c r="D195" s="17"/>
      <c r="E195" s="17"/>
      <c r="F195" s="17"/>
      <c r="G195" s="18" t="s">
        <v>161</v>
      </c>
      <c r="H195" s="179"/>
      <c r="I195" s="180"/>
      <c r="J195" s="16"/>
      <c r="K195" s="16"/>
      <c r="L195" s="66" t="str">
        <f t="shared" si="8"/>
        <v/>
      </c>
      <c r="M195" s="16"/>
      <c r="N195" s="16"/>
      <c r="O195" s="66" t="str">
        <f t="shared" si="9"/>
        <v/>
      </c>
      <c r="P195" s="16"/>
      <c r="Q195" s="16"/>
      <c r="R195" s="66" t="str">
        <f t="shared" si="10"/>
        <v/>
      </c>
      <c r="S195" s="16"/>
      <c r="T195" s="16"/>
      <c r="U195" s="66" t="str">
        <f t="shared" si="11"/>
        <v/>
      </c>
      <c r="V195" s="66"/>
      <c r="W195" s="16"/>
    </row>
    <row r="196" spans="1:23" x14ac:dyDescent="0.25">
      <c r="A196" s="16" t="s">
        <v>6</v>
      </c>
      <c r="B196" s="16"/>
      <c r="C196" s="17"/>
      <c r="D196" s="17"/>
      <c r="E196" s="17"/>
      <c r="F196" s="17"/>
      <c r="G196" s="18" t="s">
        <v>162</v>
      </c>
      <c r="H196" s="179"/>
      <c r="I196" s="180"/>
      <c r="J196" s="16"/>
      <c r="K196" s="16"/>
      <c r="L196" s="66" t="str">
        <f t="shared" si="8"/>
        <v/>
      </c>
      <c r="M196" s="16"/>
      <c r="N196" s="16"/>
      <c r="O196" s="66" t="str">
        <f t="shared" si="9"/>
        <v/>
      </c>
      <c r="P196" s="16"/>
      <c r="Q196" s="16"/>
      <c r="R196" s="66" t="str">
        <f t="shared" si="10"/>
        <v/>
      </c>
      <c r="S196" s="16"/>
      <c r="T196" s="16"/>
      <c r="U196" s="66" t="str">
        <f t="shared" si="11"/>
        <v/>
      </c>
      <c r="V196" s="66"/>
      <c r="W196" s="16"/>
    </row>
    <row r="197" spans="1:23" x14ac:dyDescent="0.25">
      <c r="A197" s="16" t="s">
        <v>6</v>
      </c>
      <c r="B197" s="16"/>
      <c r="C197" s="17"/>
      <c r="D197" s="17"/>
      <c r="E197" s="17"/>
      <c r="F197" s="17"/>
      <c r="G197" s="18" t="s">
        <v>163</v>
      </c>
      <c r="H197" s="179"/>
      <c r="I197" s="180"/>
      <c r="J197" s="16"/>
      <c r="K197" s="16"/>
      <c r="L197" s="66" t="str">
        <f t="shared" si="8"/>
        <v/>
      </c>
      <c r="M197" s="16"/>
      <c r="N197" s="16"/>
      <c r="O197" s="66" t="str">
        <f t="shared" si="9"/>
        <v/>
      </c>
      <c r="P197" s="16"/>
      <c r="Q197" s="16"/>
      <c r="R197" s="66" t="str">
        <f t="shared" si="10"/>
        <v/>
      </c>
      <c r="S197" s="16"/>
      <c r="T197" s="16"/>
      <c r="U197" s="66" t="str">
        <f t="shared" si="11"/>
        <v/>
      </c>
      <c r="V197" s="66"/>
      <c r="W197" s="16"/>
    </row>
    <row r="198" spans="1:23" x14ac:dyDescent="0.25">
      <c r="A198" s="16" t="s">
        <v>6</v>
      </c>
      <c r="B198" s="16"/>
      <c r="C198" s="17"/>
      <c r="D198" s="17"/>
      <c r="E198" s="17"/>
      <c r="F198" s="17"/>
      <c r="G198" s="18" t="s">
        <v>164</v>
      </c>
      <c r="H198" s="179"/>
      <c r="I198" s="180"/>
      <c r="J198" s="16"/>
      <c r="K198" s="16"/>
      <c r="L198" s="66" t="str">
        <f t="shared" si="8"/>
        <v/>
      </c>
      <c r="M198" s="16"/>
      <c r="N198" s="16"/>
      <c r="O198" s="66" t="str">
        <f t="shared" si="9"/>
        <v/>
      </c>
      <c r="P198" s="16"/>
      <c r="Q198" s="16"/>
      <c r="R198" s="66" t="str">
        <f t="shared" si="10"/>
        <v/>
      </c>
      <c r="S198" s="16"/>
      <c r="T198" s="16"/>
      <c r="U198" s="66" t="str">
        <f t="shared" si="11"/>
        <v/>
      </c>
      <c r="V198" s="66"/>
      <c r="W198" s="16"/>
    </row>
    <row r="199" spans="1:23" x14ac:dyDescent="0.25">
      <c r="A199" s="16" t="s">
        <v>6</v>
      </c>
      <c r="B199" s="16"/>
      <c r="C199" s="17"/>
      <c r="D199" s="17"/>
      <c r="E199" s="17"/>
      <c r="F199" s="17"/>
      <c r="G199" s="18" t="s">
        <v>165</v>
      </c>
      <c r="H199" s="179"/>
      <c r="I199" s="180"/>
      <c r="J199" s="16"/>
      <c r="K199" s="16"/>
      <c r="L199" s="66" t="str">
        <f t="shared" si="8"/>
        <v/>
      </c>
      <c r="M199" s="16"/>
      <c r="N199" s="16"/>
      <c r="O199" s="66" t="str">
        <f t="shared" si="9"/>
        <v/>
      </c>
      <c r="P199" s="16"/>
      <c r="Q199" s="16"/>
      <c r="R199" s="66" t="str">
        <f t="shared" si="10"/>
        <v/>
      </c>
      <c r="S199" s="16"/>
      <c r="T199" s="16"/>
      <c r="U199" s="66" t="str">
        <f t="shared" si="11"/>
        <v/>
      </c>
      <c r="V199" s="66"/>
      <c r="W199" s="16"/>
    </row>
    <row r="200" spans="1:23" x14ac:dyDescent="0.25">
      <c r="A200" s="16" t="s">
        <v>6</v>
      </c>
      <c r="B200" s="16"/>
      <c r="C200" s="17"/>
      <c r="D200" s="17"/>
      <c r="E200" s="17"/>
      <c r="F200" s="17"/>
      <c r="G200" s="18" t="s">
        <v>166</v>
      </c>
      <c r="H200" s="179"/>
      <c r="I200" s="180"/>
      <c r="J200" s="16"/>
      <c r="K200" s="16"/>
      <c r="L200" s="66" t="str">
        <f t="shared" si="8"/>
        <v/>
      </c>
      <c r="M200" s="16"/>
      <c r="N200" s="16"/>
      <c r="O200" s="66" t="str">
        <f t="shared" si="9"/>
        <v/>
      </c>
      <c r="P200" s="16"/>
      <c r="Q200" s="16"/>
      <c r="R200" s="66" t="str">
        <f t="shared" si="10"/>
        <v/>
      </c>
      <c r="S200" s="16"/>
      <c r="T200" s="16"/>
      <c r="U200" s="66" t="str">
        <f t="shared" si="11"/>
        <v/>
      </c>
      <c r="V200" s="66"/>
      <c r="W200" s="16"/>
    </row>
    <row r="201" spans="1:23" x14ac:dyDescent="0.25">
      <c r="A201" s="16" t="s">
        <v>6</v>
      </c>
      <c r="B201" s="16"/>
      <c r="C201" s="17"/>
      <c r="D201" s="17"/>
      <c r="E201" s="17"/>
      <c r="F201" s="17"/>
      <c r="G201" s="18" t="s">
        <v>167</v>
      </c>
      <c r="H201" s="179"/>
      <c r="I201" s="180"/>
      <c r="J201" s="16"/>
      <c r="K201" s="16"/>
      <c r="L201" s="66" t="str">
        <f t="shared" si="8"/>
        <v/>
      </c>
      <c r="M201" s="16"/>
      <c r="N201" s="16"/>
      <c r="O201" s="66" t="str">
        <f t="shared" si="9"/>
        <v/>
      </c>
      <c r="P201" s="16"/>
      <c r="Q201" s="16"/>
      <c r="R201" s="66" t="str">
        <f t="shared" si="10"/>
        <v/>
      </c>
      <c r="S201" s="16"/>
      <c r="T201" s="16"/>
      <c r="U201" s="66" t="str">
        <f t="shared" si="11"/>
        <v/>
      </c>
      <c r="V201" s="66"/>
      <c r="W201" s="16"/>
    </row>
    <row r="202" spans="1:23" x14ac:dyDescent="0.25">
      <c r="A202" s="16" t="s">
        <v>6</v>
      </c>
      <c r="B202" s="16"/>
      <c r="C202" s="17"/>
      <c r="D202" s="17"/>
      <c r="E202" s="17"/>
      <c r="F202" s="17"/>
      <c r="G202" s="18" t="s">
        <v>168</v>
      </c>
      <c r="H202" s="179"/>
      <c r="I202" s="180"/>
      <c r="J202" s="16"/>
      <c r="K202" s="16"/>
      <c r="L202" s="66" t="str">
        <f t="shared" si="8"/>
        <v/>
      </c>
      <c r="M202" s="16"/>
      <c r="N202" s="16"/>
      <c r="O202" s="66" t="str">
        <f t="shared" si="9"/>
        <v/>
      </c>
      <c r="P202" s="16"/>
      <c r="Q202" s="16"/>
      <c r="R202" s="66" t="str">
        <f t="shared" si="10"/>
        <v/>
      </c>
      <c r="S202" s="16"/>
      <c r="T202" s="16"/>
      <c r="U202" s="66" t="str">
        <f t="shared" si="11"/>
        <v/>
      </c>
      <c r="V202" s="66"/>
      <c r="W202" s="16"/>
    </row>
    <row r="203" spans="1:23" x14ac:dyDescent="0.25">
      <c r="A203" s="16" t="s">
        <v>6</v>
      </c>
      <c r="B203" s="16"/>
      <c r="C203" s="17"/>
      <c r="D203" s="17"/>
      <c r="E203" s="17"/>
      <c r="F203" s="17"/>
      <c r="G203" s="18" t="s">
        <v>169</v>
      </c>
      <c r="H203" s="179"/>
      <c r="I203" s="180"/>
      <c r="J203" s="16"/>
      <c r="K203" s="16"/>
      <c r="L203" s="66" t="str">
        <f t="shared" si="8"/>
        <v/>
      </c>
      <c r="M203" s="16"/>
      <c r="N203" s="16"/>
      <c r="O203" s="66" t="str">
        <f t="shared" si="9"/>
        <v/>
      </c>
      <c r="P203" s="16"/>
      <c r="Q203" s="16"/>
      <c r="R203" s="66" t="str">
        <f t="shared" si="10"/>
        <v/>
      </c>
      <c r="S203" s="16"/>
      <c r="T203" s="16"/>
      <c r="U203" s="66" t="str">
        <f t="shared" si="11"/>
        <v/>
      </c>
      <c r="V203" s="66"/>
      <c r="W203" s="16"/>
    </row>
    <row r="204" spans="1:23" x14ac:dyDescent="0.25">
      <c r="A204" s="16" t="s">
        <v>6</v>
      </c>
      <c r="B204" s="16"/>
      <c r="C204" s="17"/>
      <c r="D204" s="17"/>
      <c r="E204" s="17"/>
      <c r="F204" s="17"/>
      <c r="G204" s="18" t="s">
        <v>170</v>
      </c>
      <c r="H204" s="179"/>
      <c r="I204" s="180"/>
      <c r="J204" s="16"/>
      <c r="K204" s="16"/>
      <c r="L204" s="66" t="str">
        <f t="shared" si="8"/>
        <v/>
      </c>
      <c r="M204" s="16"/>
      <c r="N204" s="16"/>
      <c r="O204" s="66" t="str">
        <f t="shared" si="9"/>
        <v/>
      </c>
      <c r="P204" s="16"/>
      <c r="Q204" s="16"/>
      <c r="R204" s="66" t="str">
        <f t="shared" si="10"/>
        <v/>
      </c>
      <c r="S204" s="16"/>
      <c r="T204" s="16"/>
      <c r="U204" s="66" t="str">
        <f t="shared" si="11"/>
        <v/>
      </c>
      <c r="V204" s="66"/>
      <c r="W204" s="16"/>
    </row>
    <row r="205" spans="1:23" x14ac:dyDescent="0.25">
      <c r="A205" s="16" t="s">
        <v>6</v>
      </c>
      <c r="B205" s="16"/>
      <c r="C205" s="17"/>
      <c r="D205" s="17"/>
      <c r="E205" s="17"/>
      <c r="F205" s="17"/>
      <c r="G205" s="18" t="s">
        <v>171</v>
      </c>
      <c r="H205" s="179"/>
      <c r="I205" s="180"/>
      <c r="J205" s="16"/>
      <c r="K205" s="16"/>
      <c r="L205" s="66" t="str">
        <f t="shared" si="8"/>
        <v/>
      </c>
      <c r="M205" s="16"/>
      <c r="N205" s="16"/>
      <c r="O205" s="66" t="str">
        <f t="shared" si="9"/>
        <v/>
      </c>
      <c r="P205" s="16"/>
      <c r="Q205" s="16"/>
      <c r="R205" s="66" t="str">
        <f t="shared" si="10"/>
        <v/>
      </c>
      <c r="S205" s="16"/>
      <c r="T205" s="16"/>
      <c r="U205" s="66" t="str">
        <f t="shared" si="11"/>
        <v/>
      </c>
      <c r="V205" s="66"/>
      <c r="W205" s="16"/>
    </row>
    <row r="206" spans="1:23" x14ac:dyDescent="0.25">
      <c r="A206" s="16" t="s">
        <v>6</v>
      </c>
      <c r="B206" s="16"/>
      <c r="C206" s="17"/>
      <c r="D206" s="17"/>
      <c r="E206" s="17"/>
      <c r="F206" s="17"/>
      <c r="G206" s="18" t="s">
        <v>172</v>
      </c>
      <c r="H206" s="179"/>
      <c r="I206" s="180"/>
      <c r="J206" s="16"/>
      <c r="K206" s="16"/>
      <c r="L206" s="66" t="str">
        <f t="shared" si="8"/>
        <v/>
      </c>
      <c r="M206" s="16"/>
      <c r="N206" s="16"/>
      <c r="O206" s="66" t="str">
        <f t="shared" si="9"/>
        <v/>
      </c>
      <c r="P206" s="16"/>
      <c r="Q206" s="16"/>
      <c r="R206" s="66" t="str">
        <f t="shared" si="10"/>
        <v/>
      </c>
      <c r="S206" s="16"/>
      <c r="T206" s="16"/>
      <c r="U206" s="66" t="str">
        <f t="shared" si="11"/>
        <v/>
      </c>
      <c r="V206" s="66"/>
      <c r="W206" s="16"/>
    </row>
    <row r="207" spans="1:23" x14ac:dyDescent="0.25">
      <c r="A207" s="16" t="s">
        <v>6</v>
      </c>
      <c r="B207" s="16"/>
      <c r="C207" s="17"/>
      <c r="D207" s="17"/>
      <c r="E207" s="17"/>
      <c r="F207" s="17"/>
      <c r="G207" s="18" t="s">
        <v>173</v>
      </c>
      <c r="H207" s="179"/>
      <c r="I207" s="180"/>
      <c r="J207" s="16"/>
      <c r="K207" s="16"/>
      <c r="L207" s="66" t="str">
        <f t="shared" si="8"/>
        <v/>
      </c>
      <c r="M207" s="16"/>
      <c r="N207" s="16"/>
      <c r="O207" s="66" t="str">
        <f t="shared" si="9"/>
        <v/>
      </c>
      <c r="P207" s="16"/>
      <c r="Q207" s="16"/>
      <c r="R207" s="66" t="str">
        <f t="shared" si="10"/>
        <v/>
      </c>
      <c r="S207" s="16"/>
      <c r="T207" s="16"/>
      <c r="U207" s="66" t="str">
        <f t="shared" si="11"/>
        <v/>
      </c>
      <c r="V207" s="66"/>
      <c r="W207" s="16"/>
    </row>
    <row r="208" spans="1:23" x14ac:dyDescent="0.25">
      <c r="A208" s="16" t="s">
        <v>6</v>
      </c>
      <c r="B208" s="16"/>
      <c r="C208" s="17"/>
      <c r="D208" s="17"/>
      <c r="E208" s="17"/>
      <c r="F208" s="17"/>
      <c r="G208" s="18" t="s">
        <v>174</v>
      </c>
      <c r="H208" s="179"/>
      <c r="I208" s="180"/>
      <c r="J208" s="16"/>
      <c r="K208" s="16"/>
      <c r="L208" s="66" t="str">
        <f t="shared" si="8"/>
        <v/>
      </c>
      <c r="M208" s="16"/>
      <c r="N208" s="16"/>
      <c r="O208" s="66" t="str">
        <f t="shared" si="9"/>
        <v/>
      </c>
      <c r="P208" s="16"/>
      <c r="Q208" s="16"/>
      <c r="R208" s="66" t="str">
        <f t="shared" si="10"/>
        <v/>
      </c>
      <c r="S208" s="16"/>
      <c r="T208" s="16"/>
      <c r="U208" s="66" t="str">
        <f t="shared" si="11"/>
        <v/>
      </c>
      <c r="V208" s="66"/>
      <c r="W208" s="16"/>
    </row>
    <row r="209" spans="1:23" x14ac:dyDescent="0.25">
      <c r="A209" s="16" t="s">
        <v>6</v>
      </c>
      <c r="B209" s="16"/>
      <c r="C209" s="17"/>
      <c r="D209" s="17"/>
      <c r="E209" s="17"/>
      <c r="F209" s="17"/>
      <c r="G209" s="18" t="s">
        <v>175</v>
      </c>
      <c r="H209" s="179"/>
      <c r="I209" s="180"/>
      <c r="J209" s="16"/>
      <c r="K209" s="16"/>
      <c r="L209" s="66" t="str">
        <f t="shared" si="8"/>
        <v/>
      </c>
      <c r="M209" s="16"/>
      <c r="N209" s="16"/>
      <c r="O209" s="66" t="str">
        <f t="shared" si="9"/>
        <v/>
      </c>
      <c r="P209" s="16"/>
      <c r="Q209" s="16"/>
      <c r="R209" s="66" t="str">
        <f t="shared" si="10"/>
        <v/>
      </c>
      <c r="S209" s="16"/>
      <c r="T209" s="16"/>
      <c r="U209" s="66" t="str">
        <f t="shared" si="11"/>
        <v/>
      </c>
      <c r="V209" s="66"/>
      <c r="W209" s="16"/>
    </row>
    <row r="210" spans="1:23" ht="42" customHeight="1" x14ac:dyDescent="0.25">
      <c r="A210" s="19" t="s">
        <v>6</v>
      </c>
      <c r="B210" s="19"/>
      <c r="C210" s="20" t="s">
        <v>7</v>
      </c>
      <c r="D210" s="20" t="s">
        <v>8</v>
      </c>
      <c r="E210" s="56" t="s">
        <v>18</v>
      </c>
      <c r="F210" s="20" t="s">
        <v>31</v>
      </c>
      <c r="G210" s="19" t="s">
        <v>32</v>
      </c>
      <c r="H210" s="56" t="s">
        <v>18</v>
      </c>
      <c r="I210" s="19"/>
      <c r="J210" s="19"/>
      <c r="K210" s="19"/>
      <c r="L210" s="67" t="str">
        <f t="shared" si="8"/>
        <v/>
      </c>
      <c r="M210" s="19"/>
      <c r="N210" s="19"/>
      <c r="O210" s="67" t="str">
        <f t="shared" si="9"/>
        <v/>
      </c>
      <c r="P210" s="19"/>
      <c r="Q210" s="19"/>
      <c r="R210" s="67" t="str">
        <f t="shared" si="10"/>
        <v/>
      </c>
      <c r="S210" s="19"/>
      <c r="T210" s="19"/>
      <c r="U210" s="67" t="str">
        <f t="shared" si="11"/>
        <v/>
      </c>
      <c r="V210" s="67"/>
      <c r="W210" s="19"/>
    </row>
    <row r="211" spans="1:23" ht="42" customHeight="1" x14ac:dyDescent="0.25">
      <c r="A211" s="19" t="s">
        <v>6</v>
      </c>
      <c r="B211" s="19"/>
      <c r="C211" s="20" t="s">
        <v>7</v>
      </c>
      <c r="D211" s="20" t="s">
        <v>8</v>
      </c>
      <c r="E211" s="20"/>
      <c r="F211" s="20" t="s">
        <v>33</v>
      </c>
      <c r="G211" s="25" t="s">
        <v>34</v>
      </c>
      <c r="H211" s="56" t="s">
        <v>296</v>
      </c>
      <c r="I211" s="19"/>
      <c r="J211" s="19"/>
      <c r="K211" s="19"/>
      <c r="L211" s="67" t="str">
        <f t="shared" si="8"/>
        <v/>
      </c>
      <c r="M211" s="19"/>
      <c r="N211" s="19"/>
      <c r="O211" s="67" t="str">
        <f t="shared" si="9"/>
        <v/>
      </c>
      <c r="P211" s="19"/>
      <c r="Q211" s="19"/>
      <c r="R211" s="67" t="str">
        <f t="shared" si="10"/>
        <v/>
      </c>
      <c r="S211" s="19"/>
      <c r="T211" s="19"/>
      <c r="U211" s="67" t="str">
        <f t="shared" si="11"/>
        <v/>
      </c>
      <c r="V211" s="67"/>
      <c r="W211" s="19"/>
    </row>
    <row r="212" spans="1:23" ht="42" customHeight="1" x14ac:dyDescent="0.25">
      <c r="A212" s="19" t="s">
        <v>6</v>
      </c>
      <c r="B212" s="19"/>
      <c r="C212" s="20" t="s">
        <v>7</v>
      </c>
      <c r="D212" s="20" t="s">
        <v>8</v>
      </c>
      <c r="E212" s="20"/>
      <c r="F212" s="20" t="s">
        <v>35</v>
      </c>
      <c r="G212" s="19" t="s">
        <v>177</v>
      </c>
      <c r="H212" s="56" t="s">
        <v>33</v>
      </c>
      <c r="I212" s="19"/>
      <c r="J212" s="19"/>
      <c r="K212" s="19"/>
      <c r="L212" s="67" t="str">
        <f t="shared" si="8"/>
        <v/>
      </c>
      <c r="M212" s="19"/>
      <c r="N212" s="19"/>
      <c r="O212" s="67" t="str">
        <f t="shared" si="9"/>
        <v/>
      </c>
      <c r="P212" s="19"/>
      <c r="Q212" s="19"/>
      <c r="R212" s="67" t="str">
        <f t="shared" si="10"/>
        <v/>
      </c>
      <c r="S212" s="19"/>
      <c r="T212" s="19"/>
      <c r="U212" s="67" t="str">
        <f t="shared" si="11"/>
        <v/>
      </c>
      <c r="V212" s="67"/>
      <c r="W212" s="19"/>
    </row>
    <row r="213" spans="1:23" ht="42" customHeight="1" x14ac:dyDescent="0.25">
      <c r="A213" s="22" t="s">
        <v>6</v>
      </c>
      <c r="B213" s="22"/>
      <c r="C213" s="23" t="s">
        <v>7</v>
      </c>
      <c r="D213" s="23" t="s">
        <v>20</v>
      </c>
      <c r="E213" s="23"/>
      <c r="F213" s="23" t="s">
        <v>176</v>
      </c>
      <c r="G213" s="22" t="s">
        <v>178</v>
      </c>
      <c r="H213" s="57" t="s">
        <v>295</v>
      </c>
      <c r="I213" s="19"/>
      <c r="J213" s="19"/>
      <c r="K213" s="19"/>
      <c r="L213" s="68" t="str">
        <f t="shared" si="8"/>
        <v/>
      </c>
      <c r="M213" s="22"/>
      <c r="N213" s="22"/>
      <c r="O213" s="68" t="str">
        <f t="shared" si="9"/>
        <v/>
      </c>
      <c r="P213" s="22"/>
      <c r="Q213" s="22"/>
      <c r="R213" s="68" t="str">
        <f t="shared" si="10"/>
        <v/>
      </c>
      <c r="S213" s="22"/>
      <c r="T213" s="22"/>
      <c r="U213" s="68" t="str">
        <f t="shared" si="11"/>
        <v/>
      </c>
      <c r="V213" s="68"/>
      <c r="W213" s="22"/>
    </row>
    <row r="214" spans="1:23" ht="42" customHeight="1" x14ac:dyDescent="0.25">
      <c r="A214" s="22" t="s">
        <v>6</v>
      </c>
      <c r="B214" s="22"/>
      <c r="C214" s="23" t="s">
        <v>7</v>
      </c>
      <c r="D214" s="23" t="s">
        <v>20</v>
      </c>
      <c r="E214" s="23"/>
      <c r="F214" s="23" t="s">
        <v>241</v>
      </c>
      <c r="G214" s="22" t="s">
        <v>179</v>
      </c>
      <c r="H214" s="181"/>
      <c r="I214" s="22"/>
      <c r="J214" s="19"/>
      <c r="K214" s="19"/>
      <c r="L214" s="68" t="str">
        <f t="shared" si="8"/>
        <v/>
      </c>
      <c r="M214" s="22"/>
      <c r="N214" s="22"/>
      <c r="O214" s="68" t="str">
        <f t="shared" si="9"/>
        <v/>
      </c>
      <c r="P214" s="22"/>
      <c r="Q214" s="22"/>
      <c r="R214" s="68" t="str">
        <f t="shared" si="10"/>
        <v/>
      </c>
      <c r="S214" s="22"/>
      <c r="T214" s="22"/>
      <c r="U214" s="68" t="str">
        <f t="shared" si="11"/>
        <v/>
      </c>
      <c r="V214" s="68"/>
      <c r="W214" s="22"/>
    </row>
    <row r="215" spans="1:23" ht="42" customHeight="1" x14ac:dyDescent="0.25">
      <c r="A215" s="22" t="s">
        <v>6</v>
      </c>
      <c r="B215" s="22"/>
      <c r="C215" s="23" t="s">
        <v>7</v>
      </c>
      <c r="D215" s="23" t="s">
        <v>20</v>
      </c>
      <c r="E215" s="23"/>
      <c r="F215" s="23" t="s">
        <v>242</v>
      </c>
      <c r="G215" s="22" t="s">
        <v>180</v>
      </c>
      <c r="H215" s="181"/>
      <c r="I215" s="22"/>
      <c r="J215" s="19"/>
      <c r="K215" s="19"/>
      <c r="L215" s="68" t="str">
        <f t="shared" si="8"/>
        <v/>
      </c>
      <c r="M215" s="22"/>
      <c r="N215" s="22"/>
      <c r="O215" s="68" t="str">
        <f t="shared" si="9"/>
        <v/>
      </c>
      <c r="P215" s="22"/>
      <c r="Q215" s="22"/>
      <c r="R215" s="68" t="str">
        <f t="shared" si="10"/>
        <v/>
      </c>
      <c r="S215" s="22"/>
      <c r="T215" s="22"/>
      <c r="U215" s="68" t="str">
        <f t="shared" si="11"/>
        <v/>
      </c>
      <c r="V215" s="68"/>
      <c r="W215" s="22"/>
    </row>
    <row r="216" spans="1:23" ht="42" customHeight="1" x14ac:dyDescent="0.25">
      <c r="A216" s="22" t="s">
        <v>6</v>
      </c>
      <c r="B216" s="22"/>
      <c r="C216" s="23" t="s">
        <v>7</v>
      </c>
      <c r="D216" s="23" t="s">
        <v>20</v>
      </c>
      <c r="E216" s="23"/>
      <c r="F216" s="23" t="s">
        <v>243</v>
      </c>
      <c r="G216" s="22" t="s">
        <v>181</v>
      </c>
      <c r="H216" s="181"/>
      <c r="I216" s="22"/>
      <c r="J216" s="19"/>
      <c r="K216" s="19"/>
      <c r="L216" s="68" t="str">
        <f t="shared" si="8"/>
        <v/>
      </c>
      <c r="M216" s="22"/>
      <c r="N216" s="22"/>
      <c r="O216" s="68" t="str">
        <f t="shared" si="9"/>
        <v/>
      </c>
      <c r="P216" s="22"/>
      <c r="Q216" s="22"/>
      <c r="R216" s="68" t="str">
        <f t="shared" si="10"/>
        <v/>
      </c>
      <c r="S216" s="22"/>
      <c r="T216" s="22"/>
      <c r="U216" s="68" t="str">
        <f t="shared" si="11"/>
        <v/>
      </c>
      <c r="V216" s="68"/>
      <c r="W216" s="22"/>
    </row>
    <row r="217" spans="1:23" ht="38.25" customHeight="1" x14ac:dyDescent="0.25">
      <c r="A217" s="26" t="s">
        <v>39</v>
      </c>
      <c r="B217" s="58"/>
      <c r="C217" s="58" t="s">
        <v>7</v>
      </c>
      <c r="D217" s="58" t="s">
        <v>8</v>
      </c>
      <c r="E217" s="58"/>
      <c r="F217" s="27" t="s">
        <v>40</v>
      </c>
      <c r="G217" s="28" t="s">
        <v>182</v>
      </c>
      <c r="H217" s="59" t="s">
        <v>184</v>
      </c>
      <c r="I217" s="58"/>
      <c r="J217" s="58"/>
      <c r="K217" s="58"/>
      <c r="L217" s="70" t="str">
        <f t="shared" si="8"/>
        <v/>
      </c>
      <c r="M217" s="58"/>
      <c r="N217" s="58"/>
      <c r="O217" s="70" t="str">
        <f t="shared" si="9"/>
        <v/>
      </c>
      <c r="P217" s="58"/>
      <c r="Q217" s="58"/>
      <c r="R217" s="70" t="str">
        <f t="shared" si="10"/>
        <v/>
      </c>
      <c r="S217" s="58"/>
      <c r="T217" s="58"/>
      <c r="U217" s="70" t="str">
        <f t="shared" si="11"/>
        <v/>
      </c>
      <c r="V217" s="182" t="str">
        <f>IF(AND(I217="",U217=""),"",IF(AND(I217&lt;&gt;"",U217=""),"",IF(I217=U217,"conforme au conventionné",IF(I217&gt;U217,"Justifier la sous-réalisation","Justifier la sur-réalisation"))))</f>
        <v/>
      </c>
      <c r="W217" s="58"/>
    </row>
    <row r="218" spans="1:23" x14ac:dyDescent="0.25">
      <c r="A218" s="16" t="s">
        <v>39</v>
      </c>
      <c r="B218" s="16"/>
      <c r="C218" s="16"/>
      <c r="D218" s="17"/>
      <c r="E218" s="17"/>
      <c r="F218" s="17"/>
      <c r="G218" s="29" t="s">
        <v>22</v>
      </c>
      <c r="H218" s="76"/>
      <c r="I218" s="76"/>
      <c r="J218" s="16"/>
      <c r="K218" s="16"/>
      <c r="L218" s="66" t="str">
        <f t="shared" si="8"/>
        <v/>
      </c>
      <c r="M218" s="16"/>
      <c r="N218" s="16"/>
      <c r="O218" s="66" t="str">
        <f t="shared" si="9"/>
        <v/>
      </c>
      <c r="P218" s="16"/>
      <c r="Q218" s="16"/>
      <c r="R218" s="66" t="str">
        <f t="shared" si="10"/>
        <v/>
      </c>
      <c r="S218" s="16"/>
      <c r="T218" s="16"/>
      <c r="U218" s="66" t="str">
        <f t="shared" si="11"/>
        <v/>
      </c>
      <c r="V218" s="66"/>
      <c r="W218" s="16"/>
    </row>
    <row r="219" spans="1:23" x14ac:dyDescent="0.25">
      <c r="A219" s="16" t="s">
        <v>39</v>
      </c>
      <c r="B219" s="16"/>
      <c r="C219" s="16"/>
      <c r="D219" s="17"/>
      <c r="E219" s="17"/>
      <c r="F219" s="17"/>
      <c r="G219" s="29" t="s">
        <v>23</v>
      </c>
      <c r="H219" s="76"/>
      <c r="I219" s="76"/>
      <c r="J219" s="16"/>
      <c r="K219" s="16"/>
      <c r="L219" s="66" t="str">
        <f t="shared" si="8"/>
        <v/>
      </c>
      <c r="M219" s="16"/>
      <c r="N219" s="16"/>
      <c r="O219" s="66" t="str">
        <f t="shared" si="9"/>
        <v/>
      </c>
      <c r="P219" s="16"/>
      <c r="Q219" s="16"/>
      <c r="R219" s="66" t="str">
        <f t="shared" si="10"/>
        <v/>
      </c>
      <c r="S219" s="16"/>
      <c r="T219" s="16"/>
      <c r="U219" s="66" t="str">
        <f t="shared" si="11"/>
        <v/>
      </c>
      <c r="V219" s="66"/>
      <c r="W219" s="16"/>
    </row>
    <row r="220" spans="1:23" x14ac:dyDescent="0.25">
      <c r="A220" s="16" t="s">
        <v>39</v>
      </c>
      <c r="B220" s="16"/>
      <c r="C220" s="16"/>
      <c r="D220" s="17"/>
      <c r="E220" s="17"/>
      <c r="F220" s="17"/>
      <c r="G220" s="29" t="s">
        <v>24</v>
      </c>
      <c r="H220" s="76"/>
      <c r="I220" s="76"/>
      <c r="J220" s="16"/>
      <c r="K220" s="16"/>
      <c r="L220" s="66" t="str">
        <f t="shared" ref="L220:L299" si="12">IF(K220="","",J220+K220)</f>
        <v/>
      </c>
      <c r="M220" s="16"/>
      <c r="N220" s="16"/>
      <c r="O220" s="66" t="str">
        <f t="shared" ref="O220:O299" si="13">IF(N220="","",N220+K220+J220)</f>
        <v/>
      </c>
      <c r="P220" s="16"/>
      <c r="Q220" s="16"/>
      <c r="R220" s="66" t="str">
        <f t="shared" ref="R220:R299" si="14">IF(Q220="","",Q220+N220+K220+J220)</f>
        <v/>
      </c>
      <c r="S220" s="16"/>
      <c r="T220" s="16"/>
      <c r="U220" s="66" t="str">
        <f t="shared" ref="U220:U299" si="15">IF(T220="","",T220+Q220+N220+K220+J220)</f>
        <v/>
      </c>
      <c r="V220" s="66"/>
      <c r="W220" s="16"/>
    </row>
    <row r="221" spans="1:23" x14ac:dyDescent="0.25">
      <c r="A221" s="16" t="s">
        <v>39</v>
      </c>
      <c r="B221" s="16"/>
      <c r="C221" s="16"/>
      <c r="D221" s="17"/>
      <c r="E221" s="17"/>
      <c r="F221" s="17"/>
      <c r="G221" s="30" t="s">
        <v>25</v>
      </c>
      <c r="H221" s="76"/>
      <c r="I221" s="76"/>
      <c r="J221" s="12"/>
      <c r="K221" s="12"/>
      <c r="L221" s="65" t="str">
        <f t="shared" si="12"/>
        <v/>
      </c>
      <c r="M221" s="12"/>
      <c r="N221" s="12"/>
      <c r="O221" s="65" t="str">
        <f t="shared" si="13"/>
        <v/>
      </c>
      <c r="P221" s="12"/>
      <c r="Q221" s="12"/>
      <c r="R221" s="65" t="str">
        <f t="shared" si="14"/>
        <v/>
      </c>
      <c r="S221" s="12"/>
      <c r="T221" s="12"/>
      <c r="U221" s="65" t="str">
        <f t="shared" si="15"/>
        <v/>
      </c>
      <c r="V221" s="65"/>
      <c r="W221" s="12"/>
    </row>
    <row r="222" spans="1:23" x14ac:dyDescent="0.25">
      <c r="A222" s="16" t="s">
        <v>39</v>
      </c>
      <c r="B222" s="16"/>
      <c r="C222" s="16"/>
      <c r="D222" s="17"/>
      <c r="E222" s="17"/>
      <c r="F222" s="17"/>
      <c r="G222" s="30" t="s">
        <v>26</v>
      </c>
      <c r="H222" s="76"/>
      <c r="I222" s="76"/>
      <c r="J222" s="12"/>
      <c r="K222" s="12"/>
      <c r="L222" s="65" t="str">
        <f t="shared" si="12"/>
        <v/>
      </c>
      <c r="M222" s="12"/>
      <c r="N222" s="12"/>
      <c r="O222" s="65" t="str">
        <f t="shared" si="13"/>
        <v/>
      </c>
      <c r="P222" s="12"/>
      <c r="Q222" s="12"/>
      <c r="R222" s="65" t="str">
        <f t="shared" si="14"/>
        <v/>
      </c>
      <c r="S222" s="12"/>
      <c r="T222" s="12"/>
      <c r="U222" s="65" t="str">
        <f t="shared" si="15"/>
        <v/>
      </c>
      <c r="V222" s="65"/>
      <c r="W222" s="12"/>
    </row>
    <row r="223" spans="1:23" x14ac:dyDescent="0.25">
      <c r="A223" s="16" t="s">
        <v>39</v>
      </c>
      <c r="B223" s="16"/>
      <c r="C223" s="16"/>
      <c r="D223" s="17"/>
      <c r="E223" s="17"/>
      <c r="F223" s="17"/>
      <c r="G223" s="30" t="s">
        <v>27</v>
      </c>
      <c r="H223" s="76"/>
      <c r="I223" s="76"/>
      <c r="J223" s="12"/>
      <c r="K223" s="12"/>
      <c r="L223" s="65" t="str">
        <f t="shared" si="12"/>
        <v/>
      </c>
      <c r="M223" s="12"/>
      <c r="N223" s="12"/>
      <c r="O223" s="65" t="str">
        <f t="shared" si="13"/>
        <v/>
      </c>
      <c r="P223" s="12"/>
      <c r="Q223" s="12"/>
      <c r="R223" s="65" t="str">
        <f t="shared" si="14"/>
        <v/>
      </c>
      <c r="S223" s="12"/>
      <c r="T223" s="12"/>
      <c r="U223" s="65" t="str">
        <f t="shared" si="15"/>
        <v/>
      </c>
      <c r="V223" s="65"/>
      <c r="W223" s="12"/>
    </row>
    <row r="224" spans="1:23" x14ac:dyDescent="0.25">
      <c r="A224" s="16" t="s">
        <v>39</v>
      </c>
      <c r="B224" s="16"/>
      <c r="C224" s="16"/>
      <c r="D224" s="17"/>
      <c r="E224" s="17"/>
      <c r="F224" s="17"/>
      <c r="G224" s="29" t="s">
        <v>28</v>
      </c>
      <c r="H224" s="76"/>
      <c r="I224" s="76"/>
      <c r="J224" s="16"/>
      <c r="K224" s="16"/>
      <c r="L224" s="66" t="str">
        <f t="shared" si="12"/>
        <v/>
      </c>
      <c r="M224" s="16"/>
      <c r="N224" s="16"/>
      <c r="O224" s="66" t="str">
        <f t="shared" si="13"/>
        <v/>
      </c>
      <c r="P224" s="16"/>
      <c r="Q224" s="16"/>
      <c r="R224" s="66" t="str">
        <f t="shared" si="14"/>
        <v/>
      </c>
      <c r="S224" s="16"/>
      <c r="T224" s="16"/>
      <c r="U224" s="66" t="str">
        <f t="shared" si="15"/>
        <v/>
      </c>
      <c r="V224" s="66"/>
      <c r="W224" s="16"/>
    </row>
    <row r="225" spans="1:23" x14ac:dyDescent="0.25">
      <c r="A225" s="16" t="s">
        <v>39</v>
      </c>
      <c r="B225" s="16"/>
      <c r="C225" s="16"/>
      <c r="D225" s="17"/>
      <c r="E225" s="17"/>
      <c r="F225" s="17"/>
      <c r="G225" s="29" t="s">
        <v>29</v>
      </c>
      <c r="H225" s="76"/>
      <c r="I225" s="76"/>
      <c r="J225" s="16"/>
      <c r="K225" s="16"/>
      <c r="L225" s="66" t="str">
        <f t="shared" si="12"/>
        <v/>
      </c>
      <c r="M225" s="16"/>
      <c r="N225" s="16"/>
      <c r="O225" s="66" t="str">
        <f t="shared" si="13"/>
        <v/>
      </c>
      <c r="P225" s="16"/>
      <c r="Q225" s="16"/>
      <c r="R225" s="66" t="str">
        <f t="shared" si="14"/>
        <v/>
      </c>
      <c r="S225" s="16"/>
      <c r="T225" s="16"/>
      <c r="U225" s="66" t="str">
        <f t="shared" si="15"/>
        <v/>
      </c>
      <c r="V225" s="66"/>
      <c r="W225" s="16"/>
    </row>
    <row r="226" spans="1:23" x14ac:dyDescent="0.25">
      <c r="A226" s="16" t="s">
        <v>39</v>
      </c>
      <c r="B226" s="16"/>
      <c r="C226" s="24"/>
      <c r="D226" s="17"/>
      <c r="E226" s="17"/>
      <c r="F226" s="17"/>
      <c r="G226" s="29" t="s">
        <v>30</v>
      </c>
      <c r="H226" s="76"/>
      <c r="I226" s="76"/>
      <c r="J226" s="16"/>
      <c r="K226" s="16"/>
      <c r="L226" s="66" t="str">
        <f t="shared" si="12"/>
        <v/>
      </c>
      <c r="M226" s="16"/>
      <c r="N226" s="16"/>
      <c r="O226" s="66" t="str">
        <f t="shared" si="13"/>
        <v/>
      </c>
      <c r="P226" s="16"/>
      <c r="Q226" s="16"/>
      <c r="R226" s="66" t="str">
        <f t="shared" si="14"/>
        <v/>
      </c>
      <c r="S226" s="16"/>
      <c r="T226" s="16"/>
      <c r="U226" s="66" t="str">
        <f t="shared" si="15"/>
        <v/>
      </c>
      <c r="V226" s="66"/>
      <c r="W226" s="16"/>
    </row>
    <row r="227" spans="1:23" ht="38.25" customHeight="1" x14ac:dyDescent="0.25">
      <c r="A227" s="31" t="s">
        <v>39</v>
      </c>
      <c r="B227" s="31"/>
      <c r="C227" s="32" t="s">
        <v>7</v>
      </c>
      <c r="D227" s="32" t="s">
        <v>20</v>
      </c>
      <c r="E227" s="60" t="s">
        <v>40</v>
      </c>
      <c r="F227" s="32" t="s">
        <v>184</v>
      </c>
      <c r="G227" s="31" t="s">
        <v>41</v>
      </c>
      <c r="H227" s="60" t="s">
        <v>40</v>
      </c>
      <c r="I227" s="33"/>
      <c r="J227" s="33"/>
      <c r="K227" s="33"/>
      <c r="L227" s="70" t="str">
        <f t="shared" si="12"/>
        <v/>
      </c>
      <c r="M227" s="183"/>
      <c r="N227" s="183"/>
      <c r="O227" s="70" t="str">
        <f t="shared" si="13"/>
        <v/>
      </c>
      <c r="P227" s="183"/>
      <c r="Q227" s="183"/>
      <c r="R227" s="70" t="str">
        <f t="shared" si="14"/>
        <v/>
      </c>
      <c r="S227" s="183"/>
      <c r="T227" s="183"/>
      <c r="U227" s="70" t="str">
        <f t="shared" si="15"/>
        <v/>
      </c>
      <c r="V227" s="182" t="str">
        <f>IF(AND(I227="",U227=""),"",IF(AND(I227&lt;&gt;"",U227=""),"",IF(I227=U227,"conforme au conventionné",IF(I227&gt;U227,"Justifier la sous-réalisation","Justifier la sur-réalisation"))))</f>
        <v/>
      </c>
      <c r="W227" s="183"/>
    </row>
    <row r="228" spans="1:23" x14ac:dyDescent="0.25">
      <c r="A228" s="16" t="s">
        <v>39</v>
      </c>
      <c r="B228" s="16"/>
      <c r="C228" s="17"/>
      <c r="D228" s="17"/>
      <c r="E228" s="17"/>
      <c r="F228" s="17"/>
      <c r="G228" s="18" t="s">
        <v>22</v>
      </c>
      <c r="H228" s="74"/>
      <c r="I228" s="74"/>
      <c r="J228" s="16"/>
      <c r="K228" s="16"/>
      <c r="L228" s="66" t="str">
        <f t="shared" si="12"/>
        <v/>
      </c>
      <c r="M228" s="16"/>
      <c r="N228" s="16"/>
      <c r="O228" s="66" t="str">
        <f t="shared" si="13"/>
        <v/>
      </c>
      <c r="P228" s="16"/>
      <c r="Q228" s="16"/>
      <c r="R228" s="66" t="str">
        <f t="shared" si="14"/>
        <v/>
      </c>
      <c r="S228" s="16"/>
      <c r="T228" s="16"/>
      <c r="U228" s="66" t="str">
        <f t="shared" si="15"/>
        <v/>
      </c>
      <c r="V228" s="66"/>
      <c r="W228" s="16"/>
    </row>
    <row r="229" spans="1:23" x14ac:dyDescent="0.25">
      <c r="A229" s="16" t="s">
        <v>39</v>
      </c>
      <c r="B229" s="16"/>
      <c r="C229" s="17"/>
      <c r="D229" s="17"/>
      <c r="E229" s="17"/>
      <c r="F229" s="17"/>
      <c r="G229" s="18" t="s">
        <v>23</v>
      </c>
      <c r="H229" s="74"/>
      <c r="I229" s="74"/>
      <c r="J229" s="16"/>
      <c r="K229" s="16"/>
      <c r="L229" s="66" t="str">
        <f t="shared" si="12"/>
        <v/>
      </c>
      <c r="M229" s="16"/>
      <c r="N229" s="16"/>
      <c r="O229" s="66" t="str">
        <f t="shared" si="13"/>
        <v/>
      </c>
      <c r="P229" s="16"/>
      <c r="Q229" s="16"/>
      <c r="R229" s="66" t="str">
        <f t="shared" si="14"/>
        <v/>
      </c>
      <c r="S229" s="16"/>
      <c r="T229" s="16"/>
      <c r="U229" s="66" t="str">
        <f t="shared" si="15"/>
        <v/>
      </c>
      <c r="V229" s="66"/>
      <c r="W229" s="16"/>
    </row>
    <row r="230" spans="1:23" x14ac:dyDescent="0.25">
      <c r="A230" s="16" t="s">
        <v>39</v>
      </c>
      <c r="B230" s="16"/>
      <c r="C230" s="17"/>
      <c r="D230" s="17"/>
      <c r="E230" s="17"/>
      <c r="F230" s="17"/>
      <c r="G230" s="18" t="s">
        <v>24</v>
      </c>
      <c r="H230" s="74"/>
      <c r="I230" s="74"/>
      <c r="J230" s="16"/>
      <c r="K230" s="16"/>
      <c r="L230" s="66" t="str">
        <f t="shared" si="12"/>
        <v/>
      </c>
      <c r="M230" s="16"/>
      <c r="N230" s="16"/>
      <c r="O230" s="66" t="str">
        <f t="shared" si="13"/>
        <v/>
      </c>
      <c r="P230" s="16"/>
      <c r="Q230" s="16"/>
      <c r="R230" s="66" t="str">
        <f t="shared" si="14"/>
        <v/>
      </c>
      <c r="S230" s="16"/>
      <c r="T230" s="16"/>
      <c r="U230" s="66" t="str">
        <f t="shared" si="15"/>
        <v/>
      </c>
      <c r="V230" s="66"/>
      <c r="W230" s="16"/>
    </row>
    <row r="231" spans="1:23" x14ac:dyDescent="0.25">
      <c r="A231" s="16" t="s">
        <v>39</v>
      </c>
      <c r="B231" s="16"/>
      <c r="C231" s="17"/>
      <c r="D231" s="17"/>
      <c r="E231" s="17"/>
      <c r="F231" s="17"/>
      <c r="G231" s="13" t="s">
        <v>25</v>
      </c>
      <c r="H231" s="74"/>
      <c r="I231" s="74"/>
      <c r="J231" s="12"/>
      <c r="K231" s="12"/>
      <c r="L231" s="65" t="str">
        <f t="shared" si="12"/>
        <v/>
      </c>
      <c r="M231" s="12"/>
      <c r="N231" s="12"/>
      <c r="O231" s="65" t="str">
        <f t="shared" si="13"/>
        <v/>
      </c>
      <c r="P231" s="12"/>
      <c r="Q231" s="12"/>
      <c r="R231" s="65" t="str">
        <f t="shared" si="14"/>
        <v/>
      </c>
      <c r="S231" s="12"/>
      <c r="T231" s="12"/>
      <c r="U231" s="65" t="str">
        <f t="shared" si="15"/>
        <v/>
      </c>
      <c r="V231" s="65"/>
      <c r="W231" s="12"/>
    </row>
    <row r="232" spans="1:23" x14ac:dyDescent="0.25">
      <c r="A232" s="16" t="s">
        <v>39</v>
      </c>
      <c r="B232" s="16"/>
      <c r="C232" s="17"/>
      <c r="D232" s="17"/>
      <c r="E232" s="17"/>
      <c r="F232" s="17"/>
      <c r="G232" s="13" t="s">
        <v>26</v>
      </c>
      <c r="H232" s="74"/>
      <c r="I232" s="74"/>
      <c r="J232" s="12"/>
      <c r="K232" s="12"/>
      <c r="L232" s="65" t="str">
        <f t="shared" si="12"/>
        <v/>
      </c>
      <c r="M232" s="12"/>
      <c r="N232" s="12"/>
      <c r="O232" s="65" t="str">
        <f t="shared" si="13"/>
        <v/>
      </c>
      <c r="P232" s="12"/>
      <c r="Q232" s="12"/>
      <c r="R232" s="65" t="str">
        <f t="shared" si="14"/>
        <v/>
      </c>
      <c r="S232" s="12"/>
      <c r="T232" s="12"/>
      <c r="U232" s="65" t="str">
        <f t="shared" si="15"/>
        <v/>
      </c>
      <c r="V232" s="65"/>
      <c r="W232" s="12"/>
    </row>
    <row r="233" spans="1:23" x14ac:dyDescent="0.25">
      <c r="A233" s="16" t="s">
        <v>39</v>
      </c>
      <c r="B233" s="16"/>
      <c r="C233" s="17"/>
      <c r="D233" s="17"/>
      <c r="E233" s="17"/>
      <c r="F233" s="17"/>
      <c r="G233" s="13" t="s">
        <v>27</v>
      </c>
      <c r="H233" s="74"/>
      <c r="I233" s="74"/>
      <c r="J233" s="12"/>
      <c r="K233" s="12"/>
      <c r="L233" s="65" t="str">
        <f t="shared" si="12"/>
        <v/>
      </c>
      <c r="M233" s="12"/>
      <c r="N233" s="12"/>
      <c r="O233" s="65" t="str">
        <f t="shared" si="13"/>
        <v/>
      </c>
      <c r="P233" s="12"/>
      <c r="Q233" s="12"/>
      <c r="R233" s="65" t="str">
        <f t="shared" si="14"/>
        <v/>
      </c>
      <c r="S233" s="12"/>
      <c r="T233" s="12"/>
      <c r="U233" s="65" t="str">
        <f t="shared" si="15"/>
        <v/>
      </c>
      <c r="V233" s="65"/>
      <c r="W233" s="12"/>
    </row>
    <row r="234" spans="1:23" x14ac:dyDescent="0.25">
      <c r="A234" s="16" t="s">
        <v>39</v>
      </c>
      <c r="B234" s="16"/>
      <c r="C234" s="17"/>
      <c r="D234" s="17"/>
      <c r="E234" s="17"/>
      <c r="F234" s="17"/>
      <c r="G234" s="18" t="s">
        <v>28</v>
      </c>
      <c r="H234" s="74"/>
      <c r="I234" s="74"/>
      <c r="J234" s="16"/>
      <c r="K234" s="16"/>
      <c r="L234" s="66" t="str">
        <f t="shared" si="12"/>
        <v/>
      </c>
      <c r="M234" s="16"/>
      <c r="N234" s="16"/>
      <c r="O234" s="66" t="str">
        <f t="shared" si="13"/>
        <v/>
      </c>
      <c r="P234" s="16"/>
      <c r="Q234" s="16"/>
      <c r="R234" s="66" t="str">
        <f t="shared" si="14"/>
        <v/>
      </c>
      <c r="S234" s="16"/>
      <c r="T234" s="16"/>
      <c r="U234" s="66" t="str">
        <f t="shared" si="15"/>
        <v/>
      </c>
      <c r="V234" s="66"/>
      <c r="W234" s="16"/>
    </row>
    <row r="235" spans="1:23" x14ac:dyDescent="0.25">
      <c r="A235" s="16" t="s">
        <v>39</v>
      </c>
      <c r="B235" s="16"/>
      <c r="C235" s="17"/>
      <c r="D235" s="17"/>
      <c r="E235" s="17"/>
      <c r="F235" s="17"/>
      <c r="G235" s="18" t="s">
        <v>29</v>
      </c>
      <c r="H235" s="74"/>
      <c r="I235" s="74"/>
      <c r="J235" s="16"/>
      <c r="K235" s="16"/>
      <c r="L235" s="66" t="str">
        <f t="shared" si="12"/>
        <v/>
      </c>
      <c r="M235" s="16"/>
      <c r="N235" s="16"/>
      <c r="O235" s="66" t="str">
        <f t="shared" si="13"/>
        <v/>
      </c>
      <c r="P235" s="16"/>
      <c r="Q235" s="16"/>
      <c r="R235" s="66" t="str">
        <f t="shared" si="14"/>
        <v/>
      </c>
      <c r="S235" s="16"/>
      <c r="T235" s="16"/>
      <c r="U235" s="66" t="str">
        <f t="shared" si="15"/>
        <v/>
      </c>
      <c r="V235" s="66"/>
      <c r="W235" s="16"/>
    </row>
    <row r="236" spans="1:23" x14ac:dyDescent="0.25">
      <c r="A236" s="24" t="s">
        <v>39</v>
      </c>
      <c r="B236" s="24"/>
      <c r="C236" s="17"/>
      <c r="D236" s="17"/>
      <c r="E236" s="17"/>
      <c r="F236" s="17"/>
      <c r="G236" s="18" t="s">
        <v>30</v>
      </c>
      <c r="H236" s="74"/>
      <c r="I236" s="74"/>
      <c r="J236" s="16"/>
      <c r="K236" s="16"/>
      <c r="L236" s="66" t="str">
        <f t="shared" si="12"/>
        <v/>
      </c>
      <c r="M236" s="16"/>
      <c r="N236" s="16"/>
      <c r="O236" s="66" t="str">
        <f t="shared" si="13"/>
        <v/>
      </c>
      <c r="P236" s="16"/>
      <c r="Q236" s="16"/>
      <c r="R236" s="66" t="str">
        <f t="shared" si="14"/>
        <v/>
      </c>
      <c r="S236" s="16"/>
      <c r="T236" s="16"/>
      <c r="U236" s="66" t="str">
        <f t="shared" si="15"/>
        <v/>
      </c>
      <c r="V236" s="66"/>
      <c r="W236" s="16"/>
    </row>
    <row r="237" spans="1:23" ht="38.25" customHeight="1" x14ac:dyDescent="0.25">
      <c r="A237" s="184" t="s">
        <v>39</v>
      </c>
      <c r="B237" s="184"/>
      <c r="C237" s="185" t="s">
        <v>7</v>
      </c>
      <c r="D237" s="185" t="s">
        <v>8</v>
      </c>
      <c r="E237" s="185"/>
      <c r="F237" s="185" t="s">
        <v>42</v>
      </c>
      <c r="G237" s="186" t="s">
        <v>183</v>
      </c>
      <c r="H237" s="74"/>
      <c r="I237" s="184"/>
      <c r="J237" s="184"/>
      <c r="K237" s="184"/>
      <c r="L237" s="188" t="str">
        <f t="shared" si="12"/>
        <v/>
      </c>
      <c r="M237" s="184"/>
      <c r="N237" s="184"/>
      <c r="O237" s="188" t="str">
        <f t="shared" si="13"/>
        <v/>
      </c>
      <c r="P237" s="184"/>
      <c r="Q237" s="184"/>
      <c r="R237" s="188" t="str">
        <f t="shared" si="14"/>
        <v/>
      </c>
      <c r="S237" s="184"/>
      <c r="T237" s="184"/>
      <c r="U237" s="188" t="str">
        <f t="shared" si="15"/>
        <v/>
      </c>
      <c r="V237" s="188"/>
      <c r="W237" s="184"/>
    </row>
    <row r="238" spans="1:23" ht="144.75" customHeight="1" x14ac:dyDescent="0.25">
      <c r="A238" s="184" t="s">
        <v>39</v>
      </c>
      <c r="B238" s="184"/>
      <c r="C238" s="185" t="s">
        <v>7</v>
      </c>
      <c r="D238" s="185" t="s">
        <v>8</v>
      </c>
      <c r="E238" s="185"/>
      <c r="F238" s="185" t="s">
        <v>43</v>
      </c>
      <c r="G238" s="186" t="s">
        <v>203</v>
      </c>
      <c r="H238" s="187" t="s">
        <v>246</v>
      </c>
      <c r="I238" s="184"/>
      <c r="J238" s="184"/>
      <c r="K238" s="184"/>
      <c r="L238" s="188" t="str">
        <f t="shared" si="12"/>
        <v/>
      </c>
      <c r="M238" s="184"/>
      <c r="N238" s="184"/>
      <c r="O238" s="188" t="str">
        <f t="shared" si="13"/>
        <v/>
      </c>
      <c r="P238" s="189"/>
      <c r="Q238" s="184"/>
      <c r="R238" s="188" t="str">
        <f t="shared" si="14"/>
        <v/>
      </c>
      <c r="S238" s="189"/>
      <c r="T238" s="184"/>
      <c r="U238" s="188" t="str">
        <f t="shared" si="15"/>
        <v/>
      </c>
      <c r="V238" s="190" t="str">
        <f>IF(AND(I238="",U238=""),"",IF(AND(I238&lt;&gt;"",U238=""),"",IF(I238=U238,"conforme au conventionné",IF(I238&gt;U238,"Justifier la sous-réalisation","Justifier la sur-réalisation"))))</f>
        <v/>
      </c>
      <c r="W238" s="189"/>
    </row>
    <row r="239" spans="1:23" x14ac:dyDescent="0.25">
      <c r="A239" s="16" t="s">
        <v>39</v>
      </c>
      <c r="B239" s="16"/>
      <c r="C239" s="17"/>
      <c r="D239" s="17"/>
      <c r="E239" s="17"/>
      <c r="F239" s="17"/>
      <c r="G239" s="18" t="s">
        <v>22</v>
      </c>
      <c r="H239" s="75"/>
      <c r="I239" s="75"/>
      <c r="J239" s="17"/>
      <c r="K239" s="17"/>
      <c r="L239" s="66" t="str">
        <f t="shared" si="12"/>
        <v/>
      </c>
      <c r="M239" s="16"/>
      <c r="N239" s="17"/>
      <c r="O239" s="66" t="str">
        <f t="shared" si="13"/>
        <v/>
      </c>
      <c r="P239" s="16"/>
      <c r="Q239" s="17"/>
      <c r="R239" s="66" t="str">
        <f t="shared" si="14"/>
        <v/>
      </c>
      <c r="S239" s="16"/>
      <c r="T239" s="16"/>
      <c r="U239" s="66" t="str">
        <f t="shared" si="15"/>
        <v/>
      </c>
      <c r="V239" s="66"/>
      <c r="W239" s="16"/>
    </row>
    <row r="240" spans="1:23" x14ac:dyDescent="0.25">
      <c r="A240" s="16" t="s">
        <v>39</v>
      </c>
      <c r="B240" s="16"/>
      <c r="C240" s="17"/>
      <c r="D240" s="17"/>
      <c r="E240" s="17"/>
      <c r="F240" s="17"/>
      <c r="G240" s="18" t="s">
        <v>23</v>
      </c>
      <c r="H240" s="75"/>
      <c r="I240" s="75"/>
      <c r="J240" s="17"/>
      <c r="K240" s="17"/>
      <c r="L240" s="66" t="str">
        <f t="shared" si="12"/>
        <v/>
      </c>
      <c r="M240" s="16"/>
      <c r="N240" s="17"/>
      <c r="O240" s="66" t="str">
        <f t="shared" si="13"/>
        <v/>
      </c>
      <c r="P240" s="16"/>
      <c r="Q240" s="17"/>
      <c r="R240" s="66" t="str">
        <f t="shared" si="14"/>
        <v/>
      </c>
      <c r="S240" s="16"/>
      <c r="T240" s="16"/>
      <c r="U240" s="66" t="str">
        <f t="shared" si="15"/>
        <v/>
      </c>
      <c r="V240" s="66"/>
      <c r="W240" s="16"/>
    </row>
    <row r="241" spans="1:23" x14ac:dyDescent="0.25">
      <c r="A241" s="16" t="s">
        <v>39</v>
      </c>
      <c r="B241" s="16"/>
      <c r="C241" s="17"/>
      <c r="D241" s="17"/>
      <c r="E241" s="17"/>
      <c r="F241" s="17"/>
      <c r="G241" s="18" t="s">
        <v>24</v>
      </c>
      <c r="H241" s="75"/>
      <c r="I241" s="75"/>
      <c r="J241" s="17"/>
      <c r="K241" s="17"/>
      <c r="L241" s="66" t="str">
        <f t="shared" si="12"/>
        <v/>
      </c>
      <c r="M241" s="16"/>
      <c r="N241" s="17"/>
      <c r="O241" s="66" t="str">
        <f t="shared" si="13"/>
        <v/>
      </c>
      <c r="P241" s="16"/>
      <c r="Q241" s="17"/>
      <c r="R241" s="66" t="str">
        <f t="shared" si="14"/>
        <v/>
      </c>
      <c r="S241" s="16"/>
      <c r="T241" s="16"/>
      <c r="U241" s="66" t="str">
        <f t="shared" si="15"/>
        <v/>
      </c>
      <c r="V241" s="66"/>
      <c r="W241" s="16"/>
    </row>
    <row r="242" spans="1:23" x14ac:dyDescent="0.25">
      <c r="A242" s="16" t="s">
        <v>39</v>
      </c>
      <c r="B242" s="16"/>
      <c r="C242" s="17"/>
      <c r="D242" s="17"/>
      <c r="E242" s="17"/>
      <c r="F242" s="17"/>
      <c r="G242" s="13" t="s">
        <v>25</v>
      </c>
      <c r="H242" s="75"/>
      <c r="I242" s="75"/>
      <c r="J242" s="12"/>
      <c r="K242" s="12"/>
      <c r="L242" s="65" t="str">
        <f t="shared" si="12"/>
        <v/>
      </c>
      <c r="M242" s="12"/>
      <c r="N242" s="12"/>
      <c r="O242" s="65" t="str">
        <f t="shared" si="13"/>
        <v/>
      </c>
      <c r="P242" s="12"/>
      <c r="Q242" s="12"/>
      <c r="R242" s="65" t="str">
        <f t="shared" si="14"/>
        <v/>
      </c>
      <c r="S242" s="12"/>
      <c r="T242" s="12"/>
      <c r="U242" s="65" t="str">
        <f t="shared" si="15"/>
        <v/>
      </c>
      <c r="V242" s="65"/>
      <c r="W242" s="12"/>
    </row>
    <row r="243" spans="1:23" x14ac:dyDescent="0.25">
      <c r="A243" s="16" t="s">
        <v>39</v>
      </c>
      <c r="B243" s="16"/>
      <c r="C243" s="17"/>
      <c r="D243" s="17"/>
      <c r="E243" s="17"/>
      <c r="F243" s="17"/>
      <c r="G243" s="13" t="s">
        <v>26</v>
      </c>
      <c r="H243" s="75"/>
      <c r="I243" s="75"/>
      <c r="J243" s="12"/>
      <c r="K243" s="12"/>
      <c r="L243" s="65" t="str">
        <f t="shared" si="12"/>
        <v/>
      </c>
      <c r="M243" s="12"/>
      <c r="N243" s="12"/>
      <c r="O243" s="65" t="str">
        <f t="shared" si="13"/>
        <v/>
      </c>
      <c r="P243" s="12"/>
      <c r="Q243" s="12"/>
      <c r="R243" s="65" t="str">
        <f t="shared" si="14"/>
        <v/>
      </c>
      <c r="S243" s="12"/>
      <c r="T243" s="12"/>
      <c r="U243" s="65" t="str">
        <f t="shared" si="15"/>
        <v/>
      </c>
      <c r="V243" s="65"/>
      <c r="W243" s="12"/>
    </row>
    <row r="244" spans="1:23" x14ac:dyDescent="0.25">
      <c r="A244" s="16" t="s">
        <v>39</v>
      </c>
      <c r="B244" s="16"/>
      <c r="C244" s="17"/>
      <c r="D244" s="17"/>
      <c r="E244" s="17"/>
      <c r="F244" s="17"/>
      <c r="G244" s="13" t="s">
        <v>27</v>
      </c>
      <c r="H244" s="75"/>
      <c r="I244" s="75"/>
      <c r="J244" s="12"/>
      <c r="K244" s="12"/>
      <c r="L244" s="65" t="str">
        <f t="shared" si="12"/>
        <v/>
      </c>
      <c r="M244" s="12"/>
      <c r="N244" s="12"/>
      <c r="O244" s="65" t="str">
        <f t="shared" si="13"/>
        <v/>
      </c>
      <c r="P244" s="12"/>
      <c r="Q244" s="12"/>
      <c r="R244" s="65" t="str">
        <f t="shared" si="14"/>
        <v/>
      </c>
      <c r="S244" s="12"/>
      <c r="T244" s="12"/>
      <c r="U244" s="65" t="str">
        <f t="shared" si="15"/>
        <v/>
      </c>
      <c r="V244" s="65"/>
      <c r="W244" s="12"/>
    </row>
    <row r="245" spans="1:23" x14ac:dyDescent="0.25">
      <c r="A245" s="16" t="s">
        <v>39</v>
      </c>
      <c r="B245" s="16"/>
      <c r="C245" s="17"/>
      <c r="D245" s="17"/>
      <c r="E245" s="17"/>
      <c r="F245" s="17"/>
      <c r="G245" s="18" t="s">
        <v>28</v>
      </c>
      <c r="H245" s="74"/>
      <c r="I245" s="74"/>
      <c r="J245" s="16"/>
      <c r="K245" s="16"/>
      <c r="L245" s="66" t="str">
        <f t="shared" si="12"/>
        <v/>
      </c>
      <c r="M245" s="16"/>
      <c r="N245" s="16"/>
      <c r="O245" s="66" t="str">
        <f t="shared" si="13"/>
        <v/>
      </c>
      <c r="P245" s="16"/>
      <c r="Q245" s="16"/>
      <c r="R245" s="66" t="str">
        <f t="shared" si="14"/>
        <v/>
      </c>
      <c r="S245" s="16"/>
      <c r="T245" s="16"/>
      <c r="U245" s="66" t="str">
        <f t="shared" si="15"/>
        <v/>
      </c>
      <c r="V245" s="66"/>
      <c r="W245" s="16"/>
    </row>
    <row r="246" spans="1:23" x14ac:dyDescent="0.25">
      <c r="A246" s="16" t="s">
        <v>39</v>
      </c>
      <c r="B246" s="16"/>
      <c r="C246" s="17"/>
      <c r="D246" s="17"/>
      <c r="E246" s="17"/>
      <c r="F246" s="17"/>
      <c r="G246" s="18" t="s">
        <v>29</v>
      </c>
      <c r="H246" s="74"/>
      <c r="I246" s="74"/>
      <c r="J246" s="16"/>
      <c r="K246" s="16"/>
      <c r="L246" s="66" t="str">
        <f t="shared" si="12"/>
        <v/>
      </c>
      <c r="M246" s="16"/>
      <c r="N246" s="16"/>
      <c r="O246" s="66" t="str">
        <f t="shared" si="13"/>
        <v/>
      </c>
      <c r="P246" s="16"/>
      <c r="Q246" s="16"/>
      <c r="R246" s="66" t="str">
        <f t="shared" si="14"/>
        <v/>
      </c>
      <c r="S246" s="16"/>
      <c r="T246" s="16"/>
      <c r="U246" s="66" t="str">
        <f t="shared" si="15"/>
        <v/>
      </c>
      <c r="V246" s="66"/>
      <c r="W246" s="16"/>
    </row>
    <row r="247" spans="1:23" x14ac:dyDescent="0.25">
      <c r="A247" s="24" t="s">
        <v>39</v>
      </c>
      <c r="B247" s="24"/>
      <c r="C247" s="17"/>
      <c r="D247" s="17"/>
      <c r="E247" s="17"/>
      <c r="F247" s="17"/>
      <c r="G247" s="18" t="s">
        <v>30</v>
      </c>
      <c r="H247" s="74"/>
      <c r="I247" s="74"/>
      <c r="J247" s="16"/>
      <c r="K247" s="16"/>
      <c r="L247" s="66" t="str">
        <f t="shared" si="12"/>
        <v/>
      </c>
      <c r="M247" s="16"/>
      <c r="N247" s="16"/>
      <c r="O247" s="66" t="str">
        <f t="shared" si="13"/>
        <v/>
      </c>
      <c r="P247" s="16"/>
      <c r="Q247" s="16"/>
      <c r="R247" s="66" t="str">
        <f t="shared" si="14"/>
        <v/>
      </c>
      <c r="S247" s="16"/>
      <c r="T247" s="16"/>
      <c r="U247" s="66" t="str">
        <f t="shared" si="15"/>
        <v/>
      </c>
      <c r="V247" s="66"/>
      <c r="W247" s="16"/>
    </row>
    <row r="248" spans="1:23" x14ac:dyDescent="0.25">
      <c r="A248" s="16" t="s">
        <v>39</v>
      </c>
      <c r="B248" s="24"/>
      <c r="C248" s="17"/>
      <c r="D248" s="17"/>
      <c r="E248" s="17"/>
      <c r="F248" s="17"/>
      <c r="G248" s="89" t="s">
        <v>301</v>
      </c>
      <c r="H248" s="74"/>
      <c r="I248" s="74"/>
      <c r="J248" s="88"/>
      <c r="K248" s="88"/>
      <c r="L248" s="191" t="str">
        <f t="shared" si="12"/>
        <v/>
      </c>
      <c r="M248" s="88"/>
      <c r="N248" s="88"/>
      <c r="O248" s="191" t="str">
        <f t="shared" si="13"/>
        <v/>
      </c>
      <c r="P248" s="88"/>
      <c r="Q248" s="88"/>
      <c r="R248" s="191"/>
      <c r="S248" s="88"/>
      <c r="T248" s="88"/>
      <c r="U248" s="191" t="str">
        <f t="shared" si="15"/>
        <v/>
      </c>
      <c r="V248" s="191"/>
      <c r="W248" s="88"/>
    </row>
    <row r="249" spans="1:23" x14ac:dyDescent="0.25">
      <c r="A249" s="24" t="s">
        <v>39</v>
      </c>
      <c r="B249" s="24"/>
      <c r="C249" s="17"/>
      <c r="D249" s="17"/>
      <c r="E249" s="17"/>
      <c r="F249" s="17"/>
      <c r="G249" s="89" t="s">
        <v>302</v>
      </c>
      <c r="H249" s="74"/>
      <c r="I249" s="74"/>
      <c r="J249" s="88"/>
      <c r="K249" s="88"/>
      <c r="L249" s="191" t="str">
        <f t="shared" si="12"/>
        <v/>
      </c>
      <c r="M249" s="88"/>
      <c r="N249" s="88"/>
      <c r="O249" s="191" t="str">
        <f t="shared" si="13"/>
        <v/>
      </c>
      <c r="P249" s="88"/>
      <c r="Q249" s="88"/>
      <c r="R249" s="191"/>
      <c r="S249" s="88"/>
      <c r="T249" s="88"/>
      <c r="U249" s="191" t="str">
        <f t="shared" si="15"/>
        <v/>
      </c>
      <c r="V249" s="191"/>
      <c r="W249" s="88"/>
    </row>
    <row r="250" spans="1:23" x14ac:dyDescent="0.25">
      <c r="A250" s="24" t="s">
        <v>39</v>
      </c>
      <c r="B250" s="24"/>
      <c r="C250" s="17"/>
      <c r="D250" s="17"/>
      <c r="E250" s="17"/>
      <c r="F250" s="17"/>
      <c r="G250" s="192" t="s">
        <v>315</v>
      </c>
      <c r="H250" s="74"/>
      <c r="I250" s="74"/>
      <c r="J250" s="193"/>
      <c r="K250" s="193"/>
      <c r="L250" s="173" t="str">
        <f t="shared" si="12"/>
        <v/>
      </c>
      <c r="M250" s="193"/>
      <c r="N250" s="193"/>
      <c r="O250" s="173" t="str">
        <f t="shared" si="13"/>
        <v/>
      </c>
      <c r="P250" s="193"/>
      <c r="Q250" s="193"/>
      <c r="R250" s="173"/>
      <c r="S250" s="193"/>
      <c r="T250" s="193"/>
      <c r="U250" s="173" t="str">
        <f t="shared" si="15"/>
        <v/>
      </c>
      <c r="V250" s="173"/>
      <c r="W250" s="193"/>
    </row>
    <row r="251" spans="1:23" x14ac:dyDescent="0.25">
      <c r="A251" s="24" t="s">
        <v>39</v>
      </c>
      <c r="B251" s="24"/>
      <c r="C251" s="17"/>
      <c r="D251" s="17"/>
      <c r="E251" s="17"/>
      <c r="F251" s="17"/>
      <c r="G251" s="192" t="s">
        <v>314</v>
      </c>
      <c r="H251" s="74"/>
      <c r="I251" s="74"/>
      <c r="J251" s="193"/>
      <c r="K251" s="193"/>
      <c r="L251" s="173" t="str">
        <f t="shared" si="12"/>
        <v/>
      </c>
      <c r="M251" s="193"/>
      <c r="N251" s="193"/>
      <c r="O251" s="173" t="str">
        <f t="shared" si="13"/>
        <v/>
      </c>
      <c r="P251" s="193"/>
      <c r="Q251" s="193"/>
      <c r="R251" s="173"/>
      <c r="S251" s="193"/>
      <c r="T251" s="193"/>
      <c r="U251" s="173" t="str">
        <f t="shared" si="15"/>
        <v/>
      </c>
      <c r="V251" s="173"/>
      <c r="W251" s="193"/>
    </row>
    <row r="252" spans="1:23" ht="38.25" customHeight="1" x14ac:dyDescent="0.25">
      <c r="A252" s="33" t="s">
        <v>39</v>
      </c>
      <c r="B252" s="33"/>
      <c r="C252" s="34" t="s">
        <v>21</v>
      </c>
      <c r="D252" s="34" t="s">
        <v>8</v>
      </c>
      <c r="E252" s="34"/>
      <c r="F252" s="34" t="s">
        <v>204</v>
      </c>
      <c r="G252" s="35" t="s">
        <v>205</v>
      </c>
      <c r="H252" s="61" t="s">
        <v>43</v>
      </c>
      <c r="I252" s="34"/>
      <c r="J252" s="183"/>
      <c r="K252" s="183"/>
      <c r="L252" s="70" t="str">
        <f t="shared" si="12"/>
        <v/>
      </c>
      <c r="M252" s="183"/>
      <c r="N252" s="183"/>
      <c r="O252" s="70" t="str">
        <f t="shared" si="13"/>
        <v/>
      </c>
      <c r="P252" s="183"/>
      <c r="Q252" s="183"/>
      <c r="R252" s="70" t="str">
        <f t="shared" si="14"/>
        <v/>
      </c>
      <c r="S252" s="183"/>
      <c r="T252" s="183"/>
      <c r="U252" s="70" t="str">
        <f t="shared" si="15"/>
        <v/>
      </c>
      <c r="V252" s="182" t="str">
        <f>IF(AND(I252="",U252=""),"",IF(AND(I252&lt;&gt;"",U252=""),"",IF(I252=U252,"conforme au conventionné",IF(I252&gt;U252,"Justifier la sous-réalisation","Justifier la sur-réalisation"))))</f>
        <v/>
      </c>
      <c r="W252" s="183"/>
    </row>
    <row r="253" spans="1:23" x14ac:dyDescent="0.25">
      <c r="A253" s="16" t="s">
        <v>39</v>
      </c>
      <c r="B253" s="16"/>
      <c r="C253" s="17"/>
      <c r="D253" s="17"/>
      <c r="E253" s="17"/>
      <c r="F253" s="17"/>
      <c r="G253" s="18" t="s">
        <v>22</v>
      </c>
      <c r="H253" s="75"/>
      <c r="I253" s="75"/>
      <c r="J253" s="16"/>
      <c r="K253" s="16"/>
      <c r="L253" s="66" t="str">
        <f t="shared" si="12"/>
        <v/>
      </c>
      <c r="M253" s="16"/>
      <c r="N253" s="16"/>
      <c r="O253" s="66" t="str">
        <f t="shared" si="13"/>
        <v/>
      </c>
      <c r="P253" s="16"/>
      <c r="Q253" s="16"/>
      <c r="R253" s="66" t="str">
        <f t="shared" si="14"/>
        <v/>
      </c>
      <c r="S253" s="16"/>
      <c r="T253" s="16"/>
      <c r="U253" s="66" t="str">
        <f t="shared" si="15"/>
        <v/>
      </c>
      <c r="V253" s="66"/>
      <c r="W253" s="16"/>
    </row>
    <row r="254" spans="1:23" x14ac:dyDescent="0.25">
      <c r="A254" s="16" t="s">
        <v>39</v>
      </c>
      <c r="B254" s="16"/>
      <c r="C254" s="17"/>
      <c r="D254" s="17"/>
      <c r="E254" s="17"/>
      <c r="F254" s="17"/>
      <c r="G254" s="18" t="s">
        <v>23</v>
      </c>
      <c r="H254" s="75"/>
      <c r="I254" s="75"/>
      <c r="J254" s="16"/>
      <c r="K254" s="16"/>
      <c r="L254" s="66" t="str">
        <f t="shared" si="12"/>
        <v/>
      </c>
      <c r="M254" s="16"/>
      <c r="N254" s="16"/>
      <c r="O254" s="66" t="str">
        <f t="shared" si="13"/>
        <v/>
      </c>
      <c r="P254" s="16"/>
      <c r="Q254" s="16"/>
      <c r="R254" s="66" t="str">
        <f t="shared" si="14"/>
        <v/>
      </c>
      <c r="S254" s="16"/>
      <c r="T254" s="16"/>
      <c r="U254" s="66" t="str">
        <f t="shared" si="15"/>
        <v/>
      </c>
      <c r="V254" s="66"/>
      <c r="W254" s="16"/>
    </row>
    <row r="255" spans="1:23" x14ac:dyDescent="0.25">
      <c r="A255" s="16" t="s">
        <v>39</v>
      </c>
      <c r="B255" s="16"/>
      <c r="C255" s="17"/>
      <c r="D255" s="17"/>
      <c r="E255" s="17"/>
      <c r="F255" s="17"/>
      <c r="G255" s="18" t="s">
        <v>24</v>
      </c>
      <c r="H255" s="75"/>
      <c r="I255" s="75"/>
      <c r="J255" s="16"/>
      <c r="K255" s="16"/>
      <c r="L255" s="66" t="str">
        <f t="shared" si="12"/>
        <v/>
      </c>
      <c r="M255" s="16"/>
      <c r="N255" s="16"/>
      <c r="O255" s="66" t="str">
        <f t="shared" si="13"/>
        <v/>
      </c>
      <c r="P255" s="16"/>
      <c r="Q255" s="16"/>
      <c r="R255" s="66" t="str">
        <f t="shared" si="14"/>
        <v/>
      </c>
      <c r="S255" s="16"/>
      <c r="T255" s="16"/>
      <c r="U255" s="66" t="str">
        <f t="shared" si="15"/>
        <v/>
      </c>
      <c r="V255" s="66"/>
      <c r="W255" s="16"/>
    </row>
    <row r="256" spans="1:23" x14ac:dyDescent="0.25">
      <c r="A256" s="16" t="s">
        <v>39</v>
      </c>
      <c r="B256" s="16"/>
      <c r="C256" s="17"/>
      <c r="D256" s="17"/>
      <c r="E256" s="17"/>
      <c r="F256" s="17"/>
      <c r="G256" s="13" t="s">
        <v>25</v>
      </c>
      <c r="H256" s="75"/>
      <c r="I256" s="75"/>
      <c r="J256" s="12"/>
      <c r="K256" s="12"/>
      <c r="L256" s="65" t="str">
        <f t="shared" si="12"/>
        <v/>
      </c>
      <c r="M256" s="12"/>
      <c r="N256" s="12"/>
      <c r="O256" s="65" t="str">
        <f t="shared" si="13"/>
        <v/>
      </c>
      <c r="P256" s="12"/>
      <c r="Q256" s="12"/>
      <c r="R256" s="65" t="str">
        <f t="shared" si="14"/>
        <v/>
      </c>
      <c r="S256" s="12"/>
      <c r="T256" s="12"/>
      <c r="U256" s="65" t="str">
        <f>IF(T256="","",T256+Q256+N256+K256+J256)</f>
        <v/>
      </c>
      <c r="V256" s="65"/>
      <c r="W256" s="12"/>
    </row>
    <row r="257" spans="1:23" x14ac:dyDescent="0.25">
      <c r="A257" s="16" t="s">
        <v>39</v>
      </c>
      <c r="B257" s="16"/>
      <c r="C257" s="17"/>
      <c r="D257" s="17"/>
      <c r="E257" s="17"/>
      <c r="F257" s="17"/>
      <c r="G257" s="13" t="s">
        <v>26</v>
      </c>
      <c r="H257" s="75"/>
      <c r="I257" s="75"/>
      <c r="J257" s="12"/>
      <c r="K257" s="12"/>
      <c r="L257" s="65" t="str">
        <f t="shared" si="12"/>
        <v/>
      </c>
      <c r="M257" s="12"/>
      <c r="N257" s="12"/>
      <c r="O257" s="65" t="str">
        <f t="shared" si="13"/>
        <v/>
      </c>
      <c r="P257" s="12"/>
      <c r="Q257" s="12"/>
      <c r="R257" s="65" t="str">
        <f t="shared" si="14"/>
        <v/>
      </c>
      <c r="S257" s="12"/>
      <c r="T257" s="12"/>
      <c r="U257" s="65" t="str">
        <f t="shared" si="15"/>
        <v/>
      </c>
      <c r="V257" s="65"/>
      <c r="W257" s="12"/>
    </row>
    <row r="258" spans="1:23" x14ac:dyDescent="0.25">
      <c r="A258" s="16" t="s">
        <v>39</v>
      </c>
      <c r="B258" s="16"/>
      <c r="C258" s="17"/>
      <c r="D258" s="17"/>
      <c r="E258" s="17"/>
      <c r="F258" s="17"/>
      <c r="G258" s="13" t="s">
        <v>27</v>
      </c>
      <c r="H258" s="75"/>
      <c r="I258" s="75"/>
      <c r="J258" s="12"/>
      <c r="K258" s="12"/>
      <c r="L258" s="65" t="str">
        <f t="shared" si="12"/>
        <v/>
      </c>
      <c r="M258" s="12"/>
      <c r="N258" s="12"/>
      <c r="O258" s="65" t="str">
        <f t="shared" si="13"/>
        <v/>
      </c>
      <c r="P258" s="12"/>
      <c r="Q258" s="12"/>
      <c r="R258" s="65" t="str">
        <f t="shared" si="14"/>
        <v/>
      </c>
      <c r="S258" s="12"/>
      <c r="T258" s="12"/>
      <c r="U258" s="65" t="str">
        <f t="shared" si="15"/>
        <v/>
      </c>
      <c r="V258" s="65"/>
      <c r="W258" s="12"/>
    </row>
    <row r="259" spans="1:23" x14ac:dyDescent="0.25">
      <c r="A259" s="16" t="s">
        <v>39</v>
      </c>
      <c r="B259" s="16"/>
      <c r="C259" s="17"/>
      <c r="D259" s="17"/>
      <c r="E259" s="17"/>
      <c r="F259" s="17"/>
      <c r="G259" s="18" t="s">
        <v>28</v>
      </c>
      <c r="H259" s="74"/>
      <c r="I259" s="74"/>
      <c r="J259" s="16"/>
      <c r="K259" s="16"/>
      <c r="L259" s="66" t="str">
        <f t="shared" si="12"/>
        <v/>
      </c>
      <c r="M259" s="16"/>
      <c r="N259" s="16"/>
      <c r="O259" s="66" t="str">
        <f t="shared" si="13"/>
        <v/>
      </c>
      <c r="P259" s="16"/>
      <c r="Q259" s="16"/>
      <c r="R259" s="66" t="str">
        <f t="shared" si="14"/>
        <v/>
      </c>
      <c r="S259" s="16"/>
      <c r="T259" s="16"/>
      <c r="U259" s="66" t="str">
        <f t="shared" si="15"/>
        <v/>
      </c>
      <c r="V259" s="66"/>
      <c r="W259" s="16"/>
    </row>
    <row r="260" spans="1:23" x14ac:dyDescent="0.25">
      <c r="A260" s="16" t="s">
        <v>39</v>
      </c>
      <c r="B260" s="16"/>
      <c r="C260" s="17"/>
      <c r="D260" s="17"/>
      <c r="E260" s="17"/>
      <c r="F260" s="17"/>
      <c r="G260" s="18" t="s">
        <v>29</v>
      </c>
      <c r="H260" s="74"/>
      <c r="I260" s="74"/>
      <c r="J260" s="16"/>
      <c r="K260" s="16"/>
      <c r="L260" s="66" t="str">
        <f t="shared" si="12"/>
        <v/>
      </c>
      <c r="M260" s="16"/>
      <c r="N260" s="16"/>
      <c r="O260" s="66" t="str">
        <f t="shared" si="13"/>
        <v/>
      </c>
      <c r="P260" s="16"/>
      <c r="Q260" s="16"/>
      <c r="R260" s="66" t="str">
        <f t="shared" si="14"/>
        <v/>
      </c>
      <c r="S260" s="16"/>
      <c r="T260" s="16"/>
      <c r="U260" s="66" t="str">
        <f t="shared" si="15"/>
        <v/>
      </c>
      <c r="V260" s="66"/>
      <c r="W260" s="16"/>
    </row>
    <row r="261" spans="1:23" x14ac:dyDescent="0.25">
      <c r="A261" s="24" t="s">
        <v>39</v>
      </c>
      <c r="B261" s="24"/>
      <c r="C261" s="17"/>
      <c r="D261" s="17"/>
      <c r="E261" s="17"/>
      <c r="F261" s="17"/>
      <c r="G261" s="18" t="s">
        <v>30</v>
      </c>
      <c r="H261" s="74"/>
      <c r="I261" s="74"/>
      <c r="J261" s="16"/>
      <c r="K261" s="16"/>
      <c r="L261" s="66" t="str">
        <f t="shared" si="12"/>
        <v/>
      </c>
      <c r="M261" s="16"/>
      <c r="N261" s="16"/>
      <c r="O261" s="66" t="str">
        <f t="shared" si="13"/>
        <v/>
      </c>
      <c r="P261" s="16"/>
      <c r="Q261" s="16"/>
      <c r="R261" s="66" t="str">
        <f t="shared" si="14"/>
        <v/>
      </c>
      <c r="S261" s="16"/>
      <c r="T261" s="16"/>
      <c r="U261" s="66" t="str">
        <f t="shared" si="15"/>
        <v/>
      </c>
      <c r="V261" s="66"/>
      <c r="W261" s="16"/>
    </row>
    <row r="262" spans="1:23" x14ac:dyDescent="0.25">
      <c r="A262" s="16" t="s">
        <v>39</v>
      </c>
      <c r="B262" s="24"/>
      <c r="C262" s="17"/>
      <c r="D262" s="17"/>
      <c r="E262" s="17"/>
      <c r="F262" s="17"/>
      <c r="G262" s="89" t="s">
        <v>301</v>
      </c>
      <c r="H262" s="74"/>
      <c r="I262" s="74"/>
      <c r="J262" s="88"/>
      <c r="K262" s="88"/>
      <c r="L262" s="191" t="str">
        <f t="shared" si="12"/>
        <v/>
      </c>
      <c r="M262" s="88"/>
      <c r="N262" s="88"/>
      <c r="O262" s="191" t="str">
        <f t="shared" si="13"/>
        <v/>
      </c>
      <c r="P262" s="88"/>
      <c r="Q262" s="88"/>
      <c r="R262" s="191" t="str">
        <f t="shared" si="14"/>
        <v/>
      </c>
      <c r="S262" s="88"/>
      <c r="T262" s="88"/>
      <c r="U262" s="191" t="str">
        <f t="shared" si="15"/>
        <v/>
      </c>
      <c r="V262" s="191"/>
      <c r="W262" s="88"/>
    </row>
    <row r="263" spans="1:23" x14ac:dyDescent="0.25">
      <c r="A263" s="24" t="s">
        <v>39</v>
      </c>
      <c r="B263" s="24"/>
      <c r="C263" s="17"/>
      <c r="D263" s="17"/>
      <c r="E263" s="17"/>
      <c r="F263" s="17"/>
      <c r="G263" s="89" t="s">
        <v>302</v>
      </c>
      <c r="H263" s="74"/>
      <c r="I263" s="74"/>
      <c r="J263" s="88"/>
      <c r="K263" s="88"/>
      <c r="L263" s="191" t="str">
        <f t="shared" si="12"/>
        <v/>
      </c>
      <c r="M263" s="88"/>
      <c r="N263" s="88"/>
      <c r="O263" s="191" t="str">
        <f t="shared" si="13"/>
        <v/>
      </c>
      <c r="P263" s="88"/>
      <c r="Q263" s="88"/>
      <c r="R263" s="191" t="str">
        <f t="shared" si="14"/>
        <v/>
      </c>
      <c r="S263" s="88"/>
      <c r="T263" s="88"/>
      <c r="U263" s="191" t="str">
        <f t="shared" si="15"/>
        <v/>
      </c>
      <c r="V263" s="191"/>
      <c r="W263" s="88"/>
    </row>
    <row r="264" spans="1:23" x14ac:dyDescent="0.25">
      <c r="A264" s="24" t="s">
        <v>39</v>
      </c>
      <c r="B264" s="24"/>
      <c r="C264" s="17"/>
      <c r="D264" s="17"/>
      <c r="E264" s="17"/>
      <c r="F264" s="17"/>
      <c r="G264" s="192" t="s">
        <v>315</v>
      </c>
      <c r="H264" s="74"/>
      <c r="I264" s="74"/>
      <c r="J264" s="193"/>
      <c r="K264" s="193"/>
      <c r="L264" s="173" t="str">
        <f t="shared" si="12"/>
        <v/>
      </c>
      <c r="M264" s="193"/>
      <c r="N264" s="193"/>
      <c r="O264" s="173" t="str">
        <f t="shared" si="13"/>
        <v/>
      </c>
      <c r="P264" s="193"/>
      <c r="Q264" s="193"/>
      <c r="R264" s="173" t="str">
        <f t="shared" si="14"/>
        <v/>
      </c>
      <c r="S264" s="193"/>
      <c r="T264" s="193"/>
      <c r="U264" s="173" t="str">
        <f t="shared" si="15"/>
        <v/>
      </c>
      <c r="V264" s="173"/>
      <c r="W264" s="193"/>
    </row>
    <row r="265" spans="1:23" x14ac:dyDescent="0.25">
      <c r="A265" s="24" t="s">
        <v>39</v>
      </c>
      <c r="B265" s="24"/>
      <c r="C265" s="17"/>
      <c r="D265" s="17"/>
      <c r="E265" s="17"/>
      <c r="F265" s="17"/>
      <c r="G265" s="192" t="s">
        <v>314</v>
      </c>
      <c r="H265" s="74"/>
      <c r="I265" s="74"/>
      <c r="J265" s="193"/>
      <c r="K265" s="193"/>
      <c r="L265" s="173" t="str">
        <f t="shared" si="12"/>
        <v/>
      </c>
      <c r="M265" s="193"/>
      <c r="N265" s="193"/>
      <c r="O265" s="173" t="str">
        <f t="shared" si="13"/>
        <v/>
      </c>
      <c r="P265" s="193"/>
      <c r="Q265" s="193"/>
      <c r="R265" s="173" t="str">
        <f t="shared" si="14"/>
        <v/>
      </c>
      <c r="S265" s="193"/>
      <c r="T265" s="193"/>
      <c r="U265" s="173" t="str">
        <f t="shared" si="15"/>
        <v/>
      </c>
      <c r="V265" s="173"/>
      <c r="W265" s="193"/>
    </row>
    <row r="266" spans="1:23" ht="38.25" customHeight="1" x14ac:dyDescent="0.25">
      <c r="A266" s="33" t="s">
        <v>39</v>
      </c>
      <c r="B266" s="33"/>
      <c r="C266" s="34" t="s">
        <v>7</v>
      </c>
      <c r="D266" s="34" t="s">
        <v>8</v>
      </c>
      <c r="E266" s="61" t="s">
        <v>43</v>
      </c>
      <c r="F266" s="34" t="s">
        <v>44</v>
      </c>
      <c r="G266" s="35" t="s">
        <v>206</v>
      </c>
      <c r="H266" s="61" t="s">
        <v>247</v>
      </c>
      <c r="I266" s="33"/>
      <c r="J266" s="33"/>
      <c r="K266" s="33"/>
      <c r="L266" s="70" t="str">
        <f t="shared" si="12"/>
        <v/>
      </c>
      <c r="M266" s="183"/>
      <c r="N266" s="33"/>
      <c r="O266" s="70" t="str">
        <f t="shared" si="13"/>
        <v/>
      </c>
      <c r="P266" s="183"/>
      <c r="Q266" s="33"/>
      <c r="R266" s="70" t="str">
        <f t="shared" si="14"/>
        <v/>
      </c>
      <c r="S266" s="183"/>
      <c r="T266" s="33"/>
      <c r="U266" s="70" t="str">
        <f t="shared" si="15"/>
        <v/>
      </c>
      <c r="V266" s="182" t="str">
        <f>IF(AND(I266="",U266=""),"",IF(AND(I266&lt;&gt;"",U266=""),"",IF(I266=U266,"conforme au conventionné",IF(I266&gt;U266,"Justifier la sous-réalisation","Justifier la sur-réalisation"))))</f>
        <v/>
      </c>
      <c r="W266" s="183"/>
    </row>
    <row r="267" spans="1:23" x14ac:dyDescent="0.25">
      <c r="A267" s="16" t="s">
        <v>39</v>
      </c>
      <c r="B267" s="16"/>
      <c r="C267" s="17"/>
      <c r="D267" s="17"/>
      <c r="E267" s="17"/>
      <c r="F267" s="17"/>
      <c r="G267" s="18" t="s">
        <v>22</v>
      </c>
      <c r="H267" s="75"/>
      <c r="I267" s="75"/>
      <c r="J267" s="16"/>
      <c r="K267" s="16"/>
      <c r="L267" s="66" t="str">
        <f t="shared" si="12"/>
        <v/>
      </c>
      <c r="M267" s="16"/>
      <c r="N267" s="16"/>
      <c r="O267" s="66" t="str">
        <f t="shared" si="13"/>
        <v/>
      </c>
      <c r="P267" s="16"/>
      <c r="Q267" s="16"/>
      <c r="R267" s="66" t="str">
        <f t="shared" si="14"/>
        <v/>
      </c>
      <c r="S267" s="16"/>
      <c r="T267" s="16"/>
      <c r="U267" s="66" t="str">
        <f t="shared" si="15"/>
        <v/>
      </c>
      <c r="V267" s="66"/>
      <c r="W267" s="16"/>
    </row>
    <row r="268" spans="1:23" x14ac:dyDescent="0.25">
      <c r="A268" s="16" t="s">
        <v>39</v>
      </c>
      <c r="B268" s="16"/>
      <c r="C268" s="17"/>
      <c r="D268" s="17"/>
      <c r="E268" s="17"/>
      <c r="F268" s="17"/>
      <c r="G268" s="18" t="s">
        <v>23</v>
      </c>
      <c r="H268" s="75"/>
      <c r="I268" s="75"/>
      <c r="J268" s="16"/>
      <c r="K268" s="16"/>
      <c r="L268" s="66" t="str">
        <f t="shared" si="12"/>
        <v/>
      </c>
      <c r="M268" s="16"/>
      <c r="N268" s="16"/>
      <c r="O268" s="66" t="str">
        <f t="shared" si="13"/>
        <v/>
      </c>
      <c r="P268" s="16"/>
      <c r="Q268" s="16"/>
      <c r="R268" s="66" t="str">
        <f t="shared" si="14"/>
        <v/>
      </c>
      <c r="S268" s="16"/>
      <c r="T268" s="16"/>
      <c r="U268" s="66" t="str">
        <f t="shared" si="15"/>
        <v/>
      </c>
      <c r="V268" s="66"/>
      <c r="W268" s="16"/>
    </row>
    <row r="269" spans="1:23" x14ac:dyDescent="0.25">
      <c r="A269" s="16" t="s">
        <v>39</v>
      </c>
      <c r="B269" s="16"/>
      <c r="C269" s="17"/>
      <c r="D269" s="17"/>
      <c r="E269" s="17"/>
      <c r="F269" s="17"/>
      <c r="G269" s="18" t="s">
        <v>24</v>
      </c>
      <c r="H269" s="75"/>
      <c r="I269" s="75"/>
      <c r="J269" s="16"/>
      <c r="K269" s="16"/>
      <c r="L269" s="66" t="str">
        <f t="shared" si="12"/>
        <v/>
      </c>
      <c r="M269" s="16"/>
      <c r="N269" s="16"/>
      <c r="O269" s="66" t="str">
        <f t="shared" si="13"/>
        <v/>
      </c>
      <c r="P269" s="16"/>
      <c r="Q269" s="16"/>
      <c r="R269" s="66" t="str">
        <f t="shared" si="14"/>
        <v/>
      </c>
      <c r="S269" s="16"/>
      <c r="T269" s="16"/>
      <c r="U269" s="66" t="str">
        <f t="shared" si="15"/>
        <v/>
      </c>
      <c r="V269" s="66"/>
      <c r="W269" s="16"/>
    </row>
    <row r="270" spans="1:23" x14ac:dyDescent="0.25">
      <c r="A270" s="16" t="s">
        <v>39</v>
      </c>
      <c r="B270" s="16"/>
      <c r="C270" s="17"/>
      <c r="D270" s="17"/>
      <c r="E270" s="17"/>
      <c r="F270" s="17"/>
      <c r="G270" s="13" t="s">
        <v>25</v>
      </c>
      <c r="H270" s="75"/>
      <c r="I270" s="75"/>
      <c r="J270" s="12"/>
      <c r="K270" s="12"/>
      <c r="L270" s="65" t="str">
        <f t="shared" si="12"/>
        <v/>
      </c>
      <c r="M270" s="12"/>
      <c r="N270" s="12"/>
      <c r="O270" s="65" t="str">
        <f t="shared" si="13"/>
        <v/>
      </c>
      <c r="P270" s="12"/>
      <c r="Q270" s="12"/>
      <c r="R270" s="65" t="str">
        <f t="shared" si="14"/>
        <v/>
      </c>
      <c r="S270" s="12"/>
      <c r="T270" s="12"/>
      <c r="U270" s="65" t="str">
        <f t="shared" si="15"/>
        <v/>
      </c>
      <c r="V270" s="65"/>
      <c r="W270" s="12"/>
    </row>
    <row r="271" spans="1:23" x14ac:dyDescent="0.25">
      <c r="A271" s="16" t="s">
        <v>39</v>
      </c>
      <c r="B271" s="16"/>
      <c r="C271" s="17"/>
      <c r="D271" s="17"/>
      <c r="E271" s="17"/>
      <c r="F271" s="17"/>
      <c r="G271" s="13" t="s">
        <v>26</v>
      </c>
      <c r="H271" s="75"/>
      <c r="I271" s="75"/>
      <c r="J271" s="12"/>
      <c r="K271" s="12"/>
      <c r="L271" s="65" t="str">
        <f t="shared" si="12"/>
        <v/>
      </c>
      <c r="M271" s="12"/>
      <c r="N271" s="12"/>
      <c r="O271" s="65" t="str">
        <f t="shared" si="13"/>
        <v/>
      </c>
      <c r="P271" s="12"/>
      <c r="Q271" s="12"/>
      <c r="R271" s="65" t="str">
        <f t="shared" si="14"/>
        <v/>
      </c>
      <c r="S271" s="12"/>
      <c r="T271" s="12"/>
      <c r="U271" s="65" t="str">
        <f t="shared" si="15"/>
        <v/>
      </c>
      <c r="V271" s="65"/>
      <c r="W271" s="12"/>
    </row>
    <row r="272" spans="1:23" x14ac:dyDescent="0.25">
      <c r="A272" s="16" t="s">
        <v>39</v>
      </c>
      <c r="B272" s="16"/>
      <c r="C272" s="17"/>
      <c r="D272" s="17"/>
      <c r="E272" s="17"/>
      <c r="F272" s="17"/>
      <c r="G272" s="13" t="s">
        <v>27</v>
      </c>
      <c r="H272" s="75"/>
      <c r="I272" s="75"/>
      <c r="J272" s="12"/>
      <c r="K272" s="12"/>
      <c r="L272" s="65" t="str">
        <f t="shared" si="12"/>
        <v/>
      </c>
      <c r="M272" s="12"/>
      <c r="N272" s="12"/>
      <c r="O272" s="65" t="str">
        <f t="shared" si="13"/>
        <v/>
      </c>
      <c r="P272" s="12"/>
      <c r="Q272" s="12"/>
      <c r="R272" s="65" t="str">
        <f t="shared" si="14"/>
        <v/>
      </c>
      <c r="S272" s="12"/>
      <c r="T272" s="12"/>
      <c r="U272" s="65" t="str">
        <f t="shared" si="15"/>
        <v/>
      </c>
      <c r="V272" s="65"/>
      <c r="W272" s="12"/>
    </row>
    <row r="273" spans="1:23" x14ac:dyDescent="0.25">
      <c r="A273" s="16" t="s">
        <v>39</v>
      </c>
      <c r="B273" s="16"/>
      <c r="C273" s="17"/>
      <c r="D273" s="17"/>
      <c r="E273" s="17"/>
      <c r="F273" s="17"/>
      <c r="G273" s="18" t="s">
        <v>28</v>
      </c>
      <c r="H273" s="74"/>
      <c r="I273" s="74"/>
      <c r="J273" s="16"/>
      <c r="K273" s="16"/>
      <c r="L273" s="66" t="str">
        <f t="shared" si="12"/>
        <v/>
      </c>
      <c r="M273" s="16"/>
      <c r="N273" s="16"/>
      <c r="O273" s="66" t="str">
        <f t="shared" si="13"/>
        <v/>
      </c>
      <c r="P273" s="16"/>
      <c r="Q273" s="16"/>
      <c r="R273" s="66" t="str">
        <f t="shared" si="14"/>
        <v/>
      </c>
      <c r="S273" s="16"/>
      <c r="T273" s="16"/>
      <c r="U273" s="66" t="str">
        <f t="shared" si="15"/>
        <v/>
      </c>
      <c r="V273" s="66"/>
      <c r="W273" s="16"/>
    </row>
    <row r="274" spans="1:23" x14ac:dyDescent="0.25">
      <c r="A274" s="16" t="s">
        <v>39</v>
      </c>
      <c r="B274" s="16"/>
      <c r="C274" s="17"/>
      <c r="D274" s="17"/>
      <c r="E274" s="17"/>
      <c r="F274" s="17"/>
      <c r="G274" s="18" t="s">
        <v>29</v>
      </c>
      <c r="H274" s="74"/>
      <c r="I274" s="74"/>
      <c r="J274" s="16"/>
      <c r="K274" s="16"/>
      <c r="L274" s="66" t="str">
        <f t="shared" si="12"/>
        <v/>
      </c>
      <c r="M274" s="16"/>
      <c r="N274" s="16"/>
      <c r="O274" s="66" t="str">
        <f t="shared" si="13"/>
        <v/>
      </c>
      <c r="P274" s="16"/>
      <c r="Q274" s="16"/>
      <c r="R274" s="66" t="str">
        <f t="shared" si="14"/>
        <v/>
      </c>
      <c r="S274" s="16"/>
      <c r="T274" s="16"/>
      <c r="U274" s="66" t="str">
        <f t="shared" si="15"/>
        <v/>
      </c>
      <c r="V274" s="66"/>
      <c r="W274" s="16"/>
    </row>
    <row r="275" spans="1:23" x14ac:dyDescent="0.25">
      <c r="A275" s="24" t="s">
        <v>39</v>
      </c>
      <c r="B275" s="24"/>
      <c r="C275" s="17"/>
      <c r="D275" s="17"/>
      <c r="E275" s="17"/>
      <c r="F275" s="17"/>
      <c r="G275" s="18" t="s">
        <v>30</v>
      </c>
      <c r="H275" s="74"/>
      <c r="I275" s="74"/>
      <c r="J275" s="16"/>
      <c r="K275" s="16"/>
      <c r="L275" s="66" t="str">
        <f>IF(K275="","",J275+K275)</f>
        <v/>
      </c>
      <c r="M275" s="16"/>
      <c r="N275" s="16"/>
      <c r="O275" s="66" t="str">
        <f t="shared" si="13"/>
        <v/>
      </c>
      <c r="P275" s="16"/>
      <c r="Q275" s="16"/>
      <c r="R275" s="66" t="str">
        <f t="shared" si="14"/>
        <v/>
      </c>
      <c r="S275" s="16"/>
      <c r="T275" s="16"/>
      <c r="U275" s="66" t="str">
        <f t="shared" si="15"/>
        <v/>
      </c>
      <c r="V275" s="66"/>
      <c r="W275" s="16"/>
    </row>
    <row r="276" spans="1:23" x14ac:dyDescent="0.25">
      <c r="A276" s="16" t="s">
        <v>39</v>
      </c>
      <c r="B276" s="24"/>
      <c r="C276" s="17"/>
      <c r="D276" s="17"/>
      <c r="E276" s="17"/>
      <c r="F276" s="17"/>
      <c r="G276" s="89" t="s">
        <v>301</v>
      </c>
      <c r="H276" s="74"/>
      <c r="I276" s="74"/>
      <c r="J276" s="88"/>
      <c r="K276" s="88"/>
      <c r="L276" s="191" t="str">
        <f t="shared" ref="L276:L279" si="16">IF(K276="","",J276+K276)</f>
        <v/>
      </c>
      <c r="M276" s="88"/>
      <c r="N276" s="88"/>
      <c r="O276" s="191" t="str">
        <f t="shared" si="13"/>
        <v/>
      </c>
      <c r="P276" s="88"/>
      <c r="Q276" s="88"/>
      <c r="R276" s="191" t="str">
        <f t="shared" si="14"/>
        <v/>
      </c>
      <c r="S276" s="88"/>
      <c r="T276" s="88"/>
      <c r="U276" s="191" t="str">
        <f t="shared" si="15"/>
        <v/>
      </c>
      <c r="V276" s="191"/>
      <c r="W276" s="88"/>
    </row>
    <row r="277" spans="1:23" x14ac:dyDescent="0.25">
      <c r="A277" s="24" t="s">
        <v>39</v>
      </c>
      <c r="B277" s="24"/>
      <c r="C277" s="17"/>
      <c r="D277" s="17"/>
      <c r="E277" s="17"/>
      <c r="F277" s="17"/>
      <c r="G277" s="89" t="s">
        <v>302</v>
      </c>
      <c r="H277" s="74"/>
      <c r="I277" s="74"/>
      <c r="J277" s="88"/>
      <c r="K277" s="88"/>
      <c r="L277" s="191" t="str">
        <f t="shared" si="16"/>
        <v/>
      </c>
      <c r="M277" s="88"/>
      <c r="N277" s="88"/>
      <c r="O277" s="191" t="str">
        <f t="shared" si="13"/>
        <v/>
      </c>
      <c r="P277" s="88"/>
      <c r="Q277" s="88"/>
      <c r="R277" s="191" t="str">
        <f t="shared" si="14"/>
        <v/>
      </c>
      <c r="S277" s="88"/>
      <c r="T277" s="88"/>
      <c r="U277" s="191" t="str">
        <f t="shared" si="15"/>
        <v/>
      </c>
      <c r="V277" s="191"/>
      <c r="W277" s="88"/>
    </row>
    <row r="278" spans="1:23" x14ac:dyDescent="0.25">
      <c r="A278" s="24" t="s">
        <v>39</v>
      </c>
      <c r="B278" s="24"/>
      <c r="C278" s="17"/>
      <c r="D278" s="17"/>
      <c r="E278" s="17"/>
      <c r="F278" s="17"/>
      <c r="G278" s="91" t="s">
        <v>315</v>
      </c>
      <c r="H278" s="74"/>
      <c r="I278" s="74"/>
      <c r="J278" s="193"/>
      <c r="K278" s="193"/>
      <c r="L278" s="173" t="str">
        <f t="shared" si="16"/>
        <v/>
      </c>
      <c r="M278" s="193"/>
      <c r="N278" s="193"/>
      <c r="O278" s="173" t="str">
        <f t="shared" si="13"/>
        <v/>
      </c>
      <c r="P278" s="193"/>
      <c r="Q278" s="193"/>
      <c r="R278" s="173" t="str">
        <f t="shared" si="14"/>
        <v/>
      </c>
      <c r="S278" s="193"/>
      <c r="T278" s="193"/>
      <c r="U278" s="173" t="str">
        <f t="shared" si="15"/>
        <v/>
      </c>
      <c r="V278" s="173"/>
      <c r="W278" s="193"/>
    </row>
    <row r="279" spans="1:23" x14ac:dyDescent="0.25">
      <c r="A279" s="24" t="s">
        <v>39</v>
      </c>
      <c r="B279" s="24"/>
      <c r="C279" s="17"/>
      <c r="D279" s="17"/>
      <c r="E279" s="17"/>
      <c r="F279" s="17"/>
      <c r="G279" s="91" t="s">
        <v>314</v>
      </c>
      <c r="H279" s="74"/>
      <c r="I279" s="74"/>
      <c r="J279" s="193"/>
      <c r="K279" s="193"/>
      <c r="L279" s="173" t="str">
        <f t="shared" si="16"/>
        <v/>
      </c>
      <c r="M279" s="193"/>
      <c r="N279" s="193"/>
      <c r="O279" s="173" t="str">
        <f t="shared" si="13"/>
        <v/>
      </c>
      <c r="P279" s="193"/>
      <c r="Q279" s="193"/>
      <c r="R279" s="173" t="str">
        <f t="shared" si="14"/>
        <v/>
      </c>
      <c r="S279" s="193"/>
      <c r="T279" s="193"/>
      <c r="U279" s="173" t="str">
        <f t="shared" si="15"/>
        <v/>
      </c>
      <c r="V279" s="173"/>
      <c r="W279" s="193"/>
    </row>
    <row r="280" spans="1:23" ht="38.25" customHeight="1" x14ac:dyDescent="0.25">
      <c r="A280" s="33" t="s">
        <v>39</v>
      </c>
      <c r="B280" s="33"/>
      <c r="C280" s="34" t="s">
        <v>21</v>
      </c>
      <c r="D280" s="34" t="s">
        <v>8</v>
      </c>
      <c r="E280" s="34"/>
      <c r="F280" s="34" t="s">
        <v>55</v>
      </c>
      <c r="G280" s="35" t="s">
        <v>207</v>
      </c>
      <c r="H280" s="61" t="s">
        <v>44</v>
      </c>
      <c r="I280" s="33"/>
      <c r="J280" s="33"/>
      <c r="K280" s="33"/>
      <c r="L280" s="70" t="str">
        <f t="shared" si="12"/>
        <v/>
      </c>
      <c r="M280" s="183"/>
      <c r="N280" s="33"/>
      <c r="O280" s="70" t="str">
        <f t="shared" si="13"/>
        <v/>
      </c>
      <c r="P280" s="183"/>
      <c r="Q280" s="33"/>
      <c r="R280" s="70" t="str">
        <f t="shared" si="14"/>
        <v/>
      </c>
      <c r="S280" s="183"/>
      <c r="T280" s="33"/>
      <c r="U280" s="70" t="str">
        <f t="shared" si="15"/>
        <v/>
      </c>
      <c r="V280" s="182" t="str">
        <f>IF(AND(I280="",U280=""),"",IF(AND(I280&lt;&gt;"",U280=""),"",IF(I280=U280,"conforme au conventionné",IF(I280&gt;U280,"Justifier la sous-réalisation","Justifier la sur-réalisation"))))</f>
        <v/>
      </c>
      <c r="W280" s="183"/>
    </row>
    <row r="281" spans="1:23" x14ac:dyDescent="0.25">
      <c r="A281" s="16" t="s">
        <v>39</v>
      </c>
      <c r="B281" s="16"/>
      <c r="C281" s="17"/>
      <c r="D281" s="17"/>
      <c r="E281" s="17"/>
      <c r="F281" s="17"/>
      <c r="G281" s="18" t="s">
        <v>22</v>
      </c>
      <c r="H281" s="74"/>
      <c r="I281" s="74"/>
      <c r="J281" s="16"/>
      <c r="K281" s="16"/>
      <c r="L281" s="66" t="str">
        <f t="shared" si="12"/>
        <v/>
      </c>
      <c r="M281" s="16"/>
      <c r="N281" s="16"/>
      <c r="O281" s="66" t="str">
        <f t="shared" si="13"/>
        <v/>
      </c>
      <c r="P281" s="16"/>
      <c r="Q281" s="16"/>
      <c r="R281" s="66" t="str">
        <f t="shared" si="14"/>
        <v/>
      </c>
      <c r="S281" s="16"/>
      <c r="T281" s="16"/>
      <c r="U281" s="66" t="str">
        <f t="shared" si="15"/>
        <v/>
      </c>
      <c r="V281" s="66"/>
      <c r="W281" s="16"/>
    </row>
    <row r="282" spans="1:23" x14ac:dyDescent="0.25">
      <c r="A282" s="16" t="s">
        <v>39</v>
      </c>
      <c r="B282" s="16"/>
      <c r="C282" s="17"/>
      <c r="D282" s="17"/>
      <c r="E282" s="17"/>
      <c r="F282" s="17"/>
      <c r="G282" s="18" t="s">
        <v>23</v>
      </c>
      <c r="H282" s="74"/>
      <c r="I282" s="74"/>
      <c r="J282" s="16"/>
      <c r="K282" s="16"/>
      <c r="L282" s="66" t="str">
        <f t="shared" si="12"/>
        <v/>
      </c>
      <c r="M282" s="16"/>
      <c r="N282" s="16"/>
      <c r="O282" s="66" t="str">
        <f t="shared" si="13"/>
        <v/>
      </c>
      <c r="P282" s="16"/>
      <c r="Q282" s="16"/>
      <c r="R282" s="66" t="str">
        <f t="shared" si="14"/>
        <v/>
      </c>
      <c r="S282" s="16"/>
      <c r="T282" s="16"/>
      <c r="U282" s="66" t="str">
        <f t="shared" si="15"/>
        <v/>
      </c>
      <c r="V282" s="66"/>
      <c r="W282" s="16"/>
    </row>
    <row r="283" spans="1:23" x14ac:dyDescent="0.25">
      <c r="A283" s="16" t="s">
        <v>39</v>
      </c>
      <c r="B283" s="16"/>
      <c r="C283" s="17"/>
      <c r="D283" s="17"/>
      <c r="E283" s="17"/>
      <c r="F283" s="17"/>
      <c r="G283" s="18" t="s">
        <v>24</v>
      </c>
      <c r="H283" s="74"/>
      <c r="I283" s="74"/>
      <c r="J283" s="16"/>
      <c r="K283" s="16"/>
      <c r="L283" s="66" t="str">
        <f t="shared" si="12"/>
        <v/>
      </c>
      <c r="M283" s="16"/>
      <c r="N283" s="16"/>
      <c r="O283" s="66" t="str">
        <f t="shared" si="13"/>
        <v/>
      </c>
      <c r="P283" s="16"/>
      <c r="Q283" s="16"/>
      <c r="R283" s="66" t="str">
        <f t="shared" si="14"/>
        <v/>
      </c>
      <c r="S283" s="16"/>
      <c r="T283" s="16"/>
      <c r="U283" s="66" t="str">
        <f t="shared" si="15"/>
        <v/>
      </c>
      <c r="V283" s="66"/>
      <c r="W283" s="16"/>
    </row>
    <row r="284" spans="1:23" x14ac:dyDescent="0.25">
      <c r="A284" s="16" t="s">
        <v>39</v>
      </c>
      <c r="B284" s="16"/>
      <c r="C284" s="17"/>
      <c r="D284" s="17"/>
      <c r="E284" s="17"/>
      <c r="F284" s="17"/>
      <c r="G284" s="13" t="s">
        <v>25</v>
      </c>
      <c r="H284" s="75"/>
      <c r="I284" s="75"/>
      <c r="J284" s="12"/>
      <c r="K284" s="12"/>
      <c r="L284" s="65" t="str">
        <f t="shared" si="12"/>
        <v/>
      </c>
      <c r="M284" s="12"/>
      <c r="N284" s="12"/>
      <c r="O284" s="65" t="str">
        <f t="shared" si="13"/>
        <v/>
      </c>
      <c r="P284" s="12"/>
      <c r="Q284" s="12"/>
      <c r="R284" s="65" t="str">
        <f t="shared" si="14"/>
        <v/>
      </c>
      <c r="S284" s="12"/>
      <c r="T284" s="12"/>
      <c r="U284" s="65" t="str">
        <f t="shared" si="15"/>
        <v/>
      </c>
      <c r="V284" s="65"/>
      <c r="W284" s="12"/>
    </row>
    <row r="285" spans="1:23" x14ac:dyDescent="0.25">
      <c r="A285" s="16" t="s">
        <v>39</v>
      </c>
      <c r="B285" s="16"/>
      <c r="C285" s="17"/>
      <c r="D285" s="17"/>
      <c r="E285" s="17"/>
      <c r="F285" s="17"/>
      <c r="G285" s="13" t="s">
        <v>26</v>
      </c>
      <c r="H285" s="75"/>
      <c r="I285" s="75"/>
      <c r="J285" s="12"/>
      <c r="K285" s="12"/>
      <c r="L285" s="65" t="str">
        <f t="shared" si="12"/>
        <v/>
      </c>
      <c r="M285" s="12"/>
      <c r="N285" s="12"/>
      <c r="O285" s="65" t="str">
        <f t="shared" si="13"/>
        <v/>
      </c>
      <c r="P285" s="12"/>
      <c r="Q285" s="12"/>
      <c r="R285" s="65" t="str">
        <f t="shared" si="14"/>
        <v/>
      </c>
      <c r="S285" s="12"/>
      <c r="T285" s="12"/>
      <c r="U285" s="65" t="str">
        <f t="shared" si="15"/>
        <v/>
      </c>
      <c r="V285" s="65"/>
      <c r="W285" s="12"/>
    </row>
    <row r="286" spans="1:23" x14ac:dyDescent="0.25">
      <c r="A286" s="16" t="s">
        <v>39</v>
      </c>
      <c r="B286" s="16"/>
      <c r="C286" s="17"/>
      <c r="D286" s="17"/>
      <c r="E286" s="17"/>
      <c r="F286" s="17"/>
      <c r="G286" s="13" t="s">
        <v>27</v>
      </c>
      <c r="H286" s="75"/>
      <c r="I286" s="75"/>
      <c r="J286" s="12"/>
      <c r="K286" s="12"/>
      <c r="L286" s="65" t="str">
        <f t="shared" si="12"/>
        <v/>
      </c>
      <c r="M286" s="12"/>
      <c r="N286" s="12"/>
      <c r="O286" s="65" t="str">
        <f t="shared" si="13"/>
        <v/>
      </c>
      <c r="P286" s="12"/>
      <c r="Q286" s="12"/>
      <c r="R286" s="65" t="str">
        <f t="shared" si="14"/>
        <v/>
      </c>
      <c r="S286" s="12"/>
      <c r="T286" s="12"/>
      <c r="U286" s="65" t="str">
        <f t="shared" si="15"/>
        <v/>
      </c>
      <c r="V286" s="65"/>
      <c r="W286" s="12"/>
    </row>
    <row r="287" spans="1:23" x14ac:dyDescent="0.25">
      <c r="A287" s="16" t="s">
        <v>39</v>
      </c>
      <c r="B287" s="16"/>
      <c r="C287" s="17"/>
      <c r="D287" s="17"/>
      <c r="E287" s="17"/>
      <c r="F287" s="17"/>
      <c r="G287" s="18" t="s">
        <v>28</v>
      </c>
      <c r="H287" s="74"/>
      <c r="I287" s="74"/>
      <c r="J287" s="16"/>
      <c r="K287" s="16"/>
      <c r="L287" s="66" t="str">
        <f t="shared" si="12"/>
        <v/>
      </c>
      <c r="M287" s="16"/>
      <c r="N287" s="16"/>
      <c r="O287" s="66" t="str">
        <f t="shared" si="13"/>
        <v/>
      </c>
      <c r="P287" s="16"/>
      <c r="Q287" s="16"/>
      <c r="R287" s="66" t="str">
        <f t="shared" si="14"/>
        <v/>
      </c>
      <c r="S287" s="16"/>
      <c r="T287" s="16"/>
      <c r="U287" s="66" t="str">
        <f t="shared" si="15"/>
        <v/>
      </c>
      <c r="V287" s="66"/>
      <c r="W287" s="16"/>
    </row>
    <row r="288" spans="1:23" x14ac:dyDescent="0.25">
      <c r="A288" s="16" t="s">
        <v>39</v>
      </c>
      <c r="B288" s="16"/>
      <c r="C288" s="17"/>
      <c r="D288" s="17"/>
      <c r="E288" s="17"/>
      <c r="F288" s="17"/>
      <c r="G288" s="18" t="s">
        <v>29</v>
      </c>
      <c r="H288" s="74"/>
      <c r="I288" s="74"/>
      <c r="J288" s="16"/>
      <c r="K288" s="16"/>
      <c r="L288" s="66" t="str">
        <f t="shared" si="12"/>
        <v/>
      </c>
      <c r="M288" s="16"/>
      <c r="N288" s="16"/>
      <c r="O288" s="66" t="str">
        <f t="shared" si="13"/>
        <v/>
      </c>
      <c r="P288" s="16"/>
      <c r="Q288" s="16"/>
      <c r="R288" s="66" t="str">
        <f t="shared" si="14"/>
        <v/>
      </c>
      <c r="S288" s="16"/>
      <c r="T288" s="16"/>
      <c r="U288" s="66" t="str">
        <f t="shared" si="15"/>
        <v/>
      </c>
      <c r="V288" s="66"/>
      <c r="W288" s="16"/>
    </row>
    <row r="289" spans="1:23" x14ac:dyDescent="0.25">
      <c r="A289" s="24" t="s">
        <v>39</v>
      </c>
      <c r="B289" s="24"/>
      <c r="C289" s="17"/>
      <c r="D289" s="17"/>
      <c r="E289" s="17"/>
      <c r="F289" s="17"/>
      <c r="G289" s="18" t="s">
        <v>30</v>
      </c>
      <c r="H289" s="74"/>
      <c r="I289" s="74"/>
      <c r="J289" s="16"/>
      <c r="K289" s="16"/>
      <c r="L289" s="66" t="str">
        <f t="shared" si="12"/>
        <v/>
      </c>
      <c r="M289" s="16"/>
      <c r="N289" s="16"/>
      <c r="O289" s="66" t="str">
        <f t="shared" si="13"/>
        <v/>
      </c>
      <c r="P289" s="16"/>
      <c r="Q289" s="16"/>
      <c r="R289" s="66" t="str">
        <f t="shared" si="14"/>
        <v/>
      </c>
      <c r="S289" s="16"/>
      <c r="T289" s="16"/>
      <c r="U289" s="66" t="str">
        <f t="shared" si="15"/>
        <v/>
      </c>
      <c r="V289" s="66"/>
      <c r="W289" s="16"/>
    </row>
    <row r="290" spans="1:23" x14ac:dyDescent="0.25">
      <c r="A290" s="16" t="s">
        <v>39</v>
      </c>
      <c r="B290" s="24"/>
      <c r="C290" s="17"/>
      <c r="D290" s="17"/>
      <c r="E290" s="17"/>
      <c r="F290" s="17"/>
      <c r="G290" s="89" t="s">
        <v>301</v>
      </c>
      <c r="H290" s="74"/>
      <c r="I290" s="74"/>
      <c r="J290" s="88"/>
      <c r="K290" s="88"/>
      <c r="L290" s="191" t="str">
        <f t="shared" si="12"/>
        <v/>
      </c>
      <c r="M290" s="88"/>
      <c r="N290" s="88"/>
      <c r="O290" s="191" t="str">
        <f t="shared" si="13"/>
        <v/>
      </c>
      <c r="P290" s="88"/>
      <c r="Q290" s="88"/>
      <c r="R290" s="191" t="str">
        <f t="shared" si="14"/>
        <v/>
      </c>
      <c r="S290" s="88"/>
      <c r="T290" s="88"/>
      <c r="U290" s="191" t="str">
        <f t="shared" si="15"/>
        <v/>
      </c>
      <c r="V290" s="191"/>
      <c r="W290" s="88"/>
    </row>
    <row r="291" spans="1:23" x14ac:dyDescent="0.25">
      <c r="A291" s="24" t="s">
        <v>39</v>
      </c>
      <c r="B291" s="24"/>
      <c r="C291" s="17"/>
      <c r="D291" s="17"/>
      <c r="E291" s="17"/>
      <c r="F291" s="17"/>
      <c r="G291" s="89" t="s">
        <v>302</v>
      </c>
      <c r="H291" s="74"/>
      <c r="I291" s="74"/>
      <c r="J291" s="88"/>
      <c r="K291" s="88"/>
      <c r="L291" s="191" t="str">
        <f t="shared" si="12"/>
        <v/>
      </c>
      <c r="M291" s="88"/>
      <c r="N291" s="88"/>
      <c r="O291" s="191" t="str">
        <f t="shared" si="13"/>
        <v/>
      </c>
      <c r="P291" s="88"/>
      <c r="Q291" s="88"/>
      <c r="R291" s="191" t="str">
        <f t="shared" si="14"/>
        <v/>
      </c>
      <c r="S291" s="88"/>
      <c r="T291" s="88"/>
      <c r="U291" s="191" t="str">
        <f t="shared" si="15"/>
        <v/>
      </c>
      <c r="V291" s="191"/>
      <c r="W291" s="88"/>
    </row>
    <row r="292" spans="1:23" x14ac:dyDescent="0.25">
      <c r="A292" s="24" t="s">
        <v>39</v>
      </c>
      <c r="B292" s="24"/>
      <c r="C292" s="17"/>
      <c r="D292" s="17"/>
      <c r="E292" s="17"/>
      <c r="F292" s="17"/>
      <c r="G292" s="91" t="s">
        <v>315</v>
      </c>
      <c r="H292" s="74"/>
      <c r="I292" s="74"/>
      <c r="J292" s="193"/>
      <c r="K292" s="193"/>
      <c r="L292" s="173" t="str">
        <f t="shared" si="12"/>
        <v/>
      </c>
      <c r="M292" s="193"/>
      <c r="N292" s="193"/>
      <c r="O292" s="173" t="str">
        <f t="shared" si="13"/>
        <v/>
      </c>
      <c r="P292" s="193"/>
      <c r="Q292" s="193"/>
      <c r="R292" s="173" t="str">
        <f t="shared" si="14"/>
        <v/>
      </c>
      <c r="S292" s="193"/>
      <c r="T292" s="193"/>
      <c r="U292" s="173" t="str">
        <f t="shared" si="15"/>
        <v/>
      </c>
      <c r="V292" s="173"/>
      <c r="W292" s="193"/>
    </row>
    <row r="293" spans="1:23" x14ac:dyDescent="0.25">
      <c r="A293" s="24" t="s">
        <v>39</v>
      </c>
      <c r="B293" s="24"/>
      <c r="C293" s="17"/>
      <c r="D293" s="17"/>
      <c r="E293" s="17"/>
      <c r="F293" s="17"/>
      <c r="G293" s="91" t="s">
        <v>314</v>
      </c>
      <c r="H293" s="74"/>
      <c r="I293" s="74"/>
      <c r="J293" s="193"/>
      <c r="K293" s="193"/>
      <c r="L293" s="173" t="str">
        <f t="shared" si="12"/>
        <v/>
      </c>
      <c r="M293" s="193"/>
      <c r="N293" s="193"/>
      <c r="O293" s="173" t="str">
        <f t="shared" si="13"/>
        <v/>
      </c>
      <c r="P293" s="193"/>
      <c r="Q293" s="193"/>
      <c r="R293" s="173" t="str">
        <f t="shared" si="14"/>
        <v/>
      </c>
      <c r="S293" s="193"/>
      <c r="T293" s="193"/>
      <c r="U293" s="173" t="str">
        <f t="shared" si="15"/>
        <v/>
      </c>
      <c r="V293" s="173"/>
      <c r="W293" s="193"/>
    </row>
    <row r="294" spans="1:23" ht="38.25" customHeight="1" x14ac:dyDescent="0.25">
      <c r="A294" s="33" t="s">
        <v>39</v>
      </c>
      <c r="B294" s="33"/>
      <c r="C294" s="34" t="s">
        <v>7</v>
      </c>
      <c r="D294" s="34" t="s">
        <v>8</v>
      </c>
      <c r="E294" s="61" t="s">
        <v>43</v>
      </c>
      <c r="F294" s="34" t="s">
        <v>45</v>
      </c>
      <c r="G294" s="35" t="s">
        <v>208</v>
      </c>
      <c r="H294" s="61" t="s">
        <v>43</v>
      </c>
      <c r="I294" s="33"/>
      <c r="J294" s="33"/>
      <c r="K294" s="33"/>
      <c r="L294" s="70" t="str">
        <f t="shared" si="12"/>
        <v/>
      </c>
      <c r="M294" s="183"/>
      <c r="N294" s="183"/>
      <c r="O294" s="70" t="str">
        <f t="shared" si="13"/>
        <v/>
      </c>
      <c r="P294" s="183"/>
      <c r="Q294" s="183"/>
      <c r="R294" s="70" t="str">
        <f t="shared" si="14"/>
        <v/>
      </c>
      <c r="S294" s="183"/>
      <c r="T294" s="183"/>
      <c r="U294" s="70" t="str">
        <f t="shared" si="15"/>
        <v/>
      </c>
      <c r="V294" s="182" t="str">
        <f>IF(AND(I294="",U294=""),"",IF(AND(I294&lt;&gt;"",U294=""),"",IF(I294=U294,"conforme au conventionné",IF(I294&gt;U294,"Justifier la sous-réalisation","Justifier la sur-réalisation"))))</f>
        <v/>
      </c>
      <c r="W294" s="183"/>
    </row>
    <row r="295" spans="1:23" x14ac:dyDescent="0.25">
      <c r="A295" s="16" t="s">
        <v>39</v>
      </c>
      <c r="B295" s="16"/>
      <c r="C295" s="17"/>
      <c r="D295" s="17"/>
      <c r="E295" s="17"/>
      <c r="F295" s="17"/>
      <c r="G295" s="18" t="s">
        <v>22</v>
      </c>
      <c r="H295" s="74"/>
      <c r="I295" s="74"/>
      <c r="J295" s="16"/>
      <c r="K295" s="16"/>
      <c r="L295" s="66" t="str">
        <f t="shared" si="12"/>
        <v/>
      </c>
      <c r="M295" s="16"/>
      <c r="N295" s="16"/>
      <c r="O295" s="66" t="str">
        <f t="shared" si="13"/>
        <v/>
      </c>
      <c r="P295" s="16"/>
      <c r="Q295" s="16"/>
      <c r="R295" s="66" t="str">
        <f t="shared" si="14"/>
        <v/>
      </c>
      <c r="S295" s="16"/>
      <c r="T295" s="16"/>
      <c r="U295" s="66" t="str">
        <f t="shared" si="15"/>
        <v/>
      </c>
      <c r="V295" s="66"/>
      <c r="W295" s="16"/>
    </row>
    <row r="296" spans="1:23" x14ac:dyDescent="0.25">
      <c r="A296" s="16" t="s">
        <v>39</v>
      </c>
      <c r="B296" s="16"/>
      <c r="C296" s="17"/>
      <c r="D296" s="17"/>
      <c r="E296" s="17"/>
      <c r="F296" s="17"/>
      <c r="G296" s="18" t="s">
        <v>23</v>
      </c>
      <c r="H296" s="74"/>
      <c r="I296" s="74"/>
      <c r="J296" s="16"/>
      <c r="K296" s="16"/>
      <c r="L296" s="66" t="str">
        <f t="shared" si="12"/>
        <v/>
      </c>
      <c r="M296" s="16"/>
      <c r="N296" s="16"/>
      <c r="O296" s="66" t="str">
        <f t="shared" si="13"/>
        <v/>
      </c>
      <c r="P296" s="16"/>
      <c r="Q296" s="16"/>
      <c r="R296" s="66" t="str">
        <f t="shared" si="14"/>
        <v/>
      </c>
      <c r="S296" s="16"/>
      <c r="T296" s="16"/>
      <c r="U296" s="66" t="str">
        <f t="shared" si="15"/>
        <v/>
      </c>
      <c r="V296" s="66"/>
      <c r="W296" s="16"/>
    </row>
    <row r="297" spans="1:23" x14ac:dyDescent="0.25">
      <c r="A297" s="16" t="s">
        <v>39</v>
      </c>
      <c r="B297" s="16"/>
      <c r="C297" s="17"/>
      <c r="D297" s="17"/>
      <c r="E297" s="17"/>
      <c r="F297" s="17"/>
      <c r="G297" s="18" t="s">
        <v>24</v>
      </c>
      <c r="H297" s="74"/>
      <c r="I297" s="74"/>
      <c r="J297" s="16"/>
      <c r="K297" s="16"/>
      <c r="L297" s="66" t="str">
        <f t="shared" si="12"/>
        <v/>
      </c>
      <c r="M297" s="16"/>
      <c r="N297" s="16"/>
      <c r="O297" s="66" t="str">
        <f t="shared" si="13"/>
        <v/>
      </c>
      <c r="P297" s="16"/>
      <c r="Q297" s="16"/>
      <c r="R297" s="66" t="str">
        <f t="shared" si="14"/>
        <v/>
      </c>
      <c r="S297" s="16"/>
      <c r="T297" s="16"/>
      <c r="U297" s="66" t="str">
        <f t="shared" si="15"/>
        <v/>
      </c>
      <c r="V297" s="66"/>
      <c r="W297" s="16"/>
    </row>
    <row r="298" spans="1:23" x14ac:dyDescent="0.25">
      <c r="A298" s="16" t="s">
        <v>39</v>
      </c>
      <c r="B298" s="16"/>
      <c r="C298" s="17"/>
      <c r="D298" s="17"/>
      <c r="E298" s="17"/>
      <c r="F298" s="17"/>
      <c r="G298" s="13" t="s">
        <v>25</v>
      </c>
      <c r="H298" s="75"/>
      <c r="I298" s="75"/>
      <c r="J298" s="12"/>
      <c r="K298" s="12"/>
      <c r="L298" s="65" t="str">
        <f t="shared" si="12"/>
        <v/>
      </c>
      <c r="M298" s="12"/>
      <c r="N298" s="12"/>
      <c r="O298" s="65" t="str">
        <f t="shared" si="13"/>
        <v/>
      </c>
      <c r="P298" s="12"/>
      <c r="Q298" s="12"/>
      <c r="R298" s="65" t="str">
        <f t="shared" si="14"/>
        <v/>
      </c>
      <c r="S298" s="12"/>
      <c r="T298" s="12"/>
      <c r="U298" s="65" t="str">
        <f t="shared" si="15"/>
        <v/>
      </c>
      <c r="V298" s="65"/>
      <c r="W298" s="12"/>
    </row>
    <row r="299" spans="1:23" x14ac:dyDescent="0.25">
      <c r="A299" s="16" t="s">
        <v>39</v>
      </c>
      <c r="B299" s="16"/>
      <c r="C299" s="17"/>
      <c r="D299" s="17"/>
      <c r="E299" s="17"/>
      <c r="F299" s="17"/>
      <c r="G299" s="13" t="s">
        <v>26</v>
      </c>
      <c r="H299" s="75"/>
      <c r="I299" s="75"/>
      <c r="J299" s="12"/>
      <c r="K299" s="12"/>
      <c r="L299" s="65" t="str">
        <f t="shared" si="12"/>
        <v/>
      </c>
      <c r="M299" s="12"/>
      <c r="N299" s="12"/>
      <c r="O299" s="65" t="str">
        <f t="shared" si="13"/>
        <v/>
      </c>
      <c r="P299" s="12"/>
      <c r="Q299" s="12"/>
      <c r="R299" s="65" t="str">
        <f t="shared" si="14"/>
        <v/>
      </c>
      <c r="S299" s="12"/>
      <c r="T299" s="12"/>
      <c r="U299" s="65" t="str">
        <f t="shared" si="15"/>
        <v/>
      </c>
      <c r="V299" s="65"/>
      <c r="W299" s="12"/>
    </row>
    <row r="300" spans="1:23" x14ac:dyDescent="0.25">
      <c r="A300" s="16" t="s">
        <v>39</v>
      </c>
      <c r="B300" s="16"/>
      <c r="C300" s="17"/>
      <c r="D300" s="17"/>
      <c r="E300" s="17"/>
      <c r="F300" s="17"/>
      <c r="G300" s="13" t="s">
        <v>27</v>
      </c>
      <c r="H300" s="75"/>
      <c r="I300" s="75"/>
      <c r="J300" s="12"/>
      <c r="K300" s="12"/>
      <c r="L300" s="65" t="str">
        <f t="shared" ref="L300:L388" si="17">IF(K300="","",J300+K300)</f>
        <v/>
      </c>
      <c r="M300" s="12"/>
      <c r="N300" s="12"/>
      <c r="O300" s="65" t="str">
        <f t="shared" ref="O300:O388" si="18">IF(N300="","",N300+K300+J300)</f>
        <v/>
      </c>
      <c r="P300" s="12"/>
      <c r="Q300" s="12"/>
      <c r="R300" s="65" t="str">
        <f t="shared" ref="R300:R388" si="19">IF(Q300="","",Q300+N300+K300+J300)</f>
        <v/>
      </c>
      <c r="S300" s="12"/>
      <c r="T300" s="12"/>
      <c r="U300" s="65" t="str">
        <f t="shared" ref="U300:U388" si="20">IF(T300="","",T300+Q300+N300+K300+J300)</f>
        <v/>
      </c>
      <c r="V300" s="65"/>
      <c r="W300" s="12"/>
    </row>
    <row r="301" spans="1:23" x14ac:dyDescent="0.25">
      <c r="A301" s="16" t="s">
        <v>39</v>
      </c>
      <c r="B301" s="16"/>
      <c r="C301" s="17"/>
      <c r="D301" s="17"/>
      <c r="E301" s="17"/>
      <c r="F301" s="17"/>
      <c r="G301" s="18" t="s">
        <v>28</v>
      </c>
      <c r="H301" s="74"/>
      <c r="I301" s="74"/>
      <c r="J301" s="16"/>
      <c r="K301" s="16"/>
      <c r="L301" s="66" t="str">
        <f t="shared" si="17"/>
        <v/>
      </c>
      <c r="M301" s="16"/>
      <c r="N301" s="16"/>
      <c r="O301" s="66" t="str">
        <f t="shared" si="18"/>
        <v/>
      </c>
      <c r="P301" s="16"/>
      <c r="Q301" s="16"/>
      <c r="R301" s="66" t="str">
        <f t="shared" si="19"/>
        <v/>
      </c>
      <c r="S301" s="16"/>
      <c r="T301" s="16"/>
      <c r="U301" s="66" t="str">
        <f t="shared" si="20"/>
        <v/>
      </c>
      <c r="V301" s="66"/>
      <c r="W301" s="16"/>
    </row>
    <row r="302" spans="1:23" x14ac:dyDescent="0.25">
      <c r="A302" s="16" t="s">
        <v>39</v>
      </c>
      <c r="B302" s="16"/>
      <c r="C302" s="17"/>
      <c r="D302" s="17"/>
      <c r="E302" s="17"/>
      <c r="F302" s="17"/>
      <c r="G302" s="18" t="s">
        <v>29</v>
      </c>
      <c r="H302" s="74"/>
      <c r="I302" s="74"/>
      <c r="J302" s="16"/>
      <c r="K302" s="16"/>
      <c r="L302" s="66" t="str">
        <f t="shared" si="17"/>
        <v/>
      </c>
      <c r="M302" s="16"/>
      <c r="N302" s="16"/>
      <c r="O302" s="66" t="str">
        <f t="shared" si="18"/>
        <v/>
      </c>
      <c r="P302" s="16"/>
      <c r="Q302" s="16"/>
      <c r="R302" s="66" t="str">
        <f t="shared" si="19"/>
        <v/>
      </c>
      <c r="S302" s="16"/>
      <c r="T302" s="16"/>
      <c r="U302" s="66" t="str">
        <f t="shared" si="20"/>
        <v/>
      </c>
      <c r="V302" s="66"/>
      <c r="W302" s="16"/>
    </row>
    <row r="303" spans="1:23" x14ac:dyDescent="0.25">
      <c r="A303" s="24" t="s">
        <v>39</v>
      </c>
      <c r="B303" s="24"/>
      <c r="C303" s="17"/>
      <c r="D303" s="17"/>
      <c r="E303" s="17"/>
      <c r="F303" s="17"/>
      <c r="G303" s="18" t="s">
        <v>30</v>
      </c>
      <c r="H303" s="74"/>
      <c r="I303" s="74"/>
      <c r="J303" s="16"/>
      <c r="K303" s="16"/>
      <c r="L303" s="66" t="str">
        <f t="shared" si="17"/>
        <v/>
      </c>
      <c r="M303" s="16"/>
      <c r="N303" s="16"/>
      <c r="O303" s="66" t="str">
        <f t="shared" si="18"/>
        <v/>
      </c>
      <c r="P303" s="16"/>
      <c r="Q303" s="16"/>
      <c r="R303" s="66" t="str">
        <f t="shared" si="19"/>
        <v/>
      </c>
      <c r="S303" s="16"/>
      <c r="T303" s="16"/>
      <c r="U303" s="66" t="str">
        <f t="shared" si="20"/>
        <v/>
      </c>
      <c r="V303" s="66"/>
      <c r="W303" s="16"/>
    </row>
    <row r="304" spans="1:23" x14ac:dyDescent="0.25">
      <c r="A304" s="16" t="s">
        <v>39</v>
      </c>
      <c r="B304" s="24"/>
      <c r="C304" s="17"/>
      <c r="D304" s="17"/>
      <c r="E304" s="17"/>
      <c r="F304" s="17"/>
      <c r="G304" s="89" t="s">
        <v>301</v>
      </c>
      <c r="H304" s="74"/>
      <c r="I304" s="74"/>
      <c r="J304" s="88"/>
      <c r="K304" s="88"/>
      <c r="L304" s="191" t="str">
        <f t="shared" si="17"/>
        <v/>
      </c>
      <c r="M304" s="88"/>
      <c r="N304" s="88"/>
      <c r="O304" s="191" t="str">
        <f t="shared" si="18"/>
        <v/>
      </c>
      <c r="P304" s="88"/>
      <c r="Q304" s="88"/>
      <c r="R304" s="191" t="str">
        <f t="shared" si="19"/>
        <v/>
      </c>
      <c r="S304" s="88"/>
      <c r="T304" s="88"/>
      <c r="U304" s="191" t="str">
        <f t="shared" si="20"/>
        <v/>
      </c>
      <c r="V304" s="191"/>
      <c r="W304" s="88"/>
    </row>
    <row r="305" spans="1:23" x14ac:dyDescent="0.25">
      <c r="A305" s="24" t="s">
        <v>39</v>
      </c>
      <c r="B305" s="24"/>
      <c r="C305" s="17"/>
      <c r="D305" s="17"/>
      <c r="E305" s="17"/>
      <c r="F305" s="17"/>
      <c r="G305" s="89" t="s">
        <v>302</v>
      </c>
      <c r="H305" s="74"/>
      <c r="I305" s="74"/>
      <c r="J305" s="88"/>
      <c r="K305" s="88"/>
      <c r="L305" s="191" t="str">
        <f t="shared" si="17"/>
        <v/>
      </c>
      <c r="M305" s="88"/>
      <c r="N305" s="88"/>
      <c r="O305" s="191" t="str">
        <f t="shared" si="18"/>
        <v/>
      </c>
      <c r="P305" s="88"/>
      <c r="Q305" s="88"/>
      <c r="R305" s="191" t="str">
        <f t="shared" si="19"/>
        <v/>
      </c>
      <c r="S305" s="88"/>
      <c r="T305" s="88"/>
      <c r="U305" s="191" t="str">
        <f t="shared" si="20"/>
        <v/>
      </c>
      <c r="V305" s="191"/>
      <c r="W305" s="88"/>
    </row>
    <row r="306" spans="1:23" x14ac:dyDescent="0.25">
      <c r="A306" s="24" t="s">
        <v>39</v>
      </c>
      <c r="B306" s="24"/>
      <c r="C306" s="17"/>
      <c r="D306" s="17"/>
      <c r="E306" s="17"/>
      <c r="F306" s="17"/>
      <c r="G306" s="91" t="s">
        <v>315</v>
      </c>
      <c r="H306" s="74"/>
      <c r="I306" s="74"/>
      <c r="J306" s="193"/>
      <c r="K306" s="193"/>
      <c r="L306" s="173" t="str">
        <f t="shared" si="17"/>
        <v/>
      </c>
      <c r="M306" s="193"/>
      <c r="N306" s="193"/>
      <c r="O306" s="173" t="str">
        <f t="shared" si="18"/>
        <v/>
      </c>
      <c r="P306" s="193"/>
      <c r="Q306" s="193"/>
      <c r="R306" s="173" t="str">
        <f t="shared" si="19"/>
        <v/>
      </c>
      <c r="S306" s="193"/>
      <c r="T306" s="193"/>
      <c r="U306" s="173" t="str">
        <f t="shared" si="20"/>
        <v/>
      </c>
      <c r="V306" s="173"/>
      <c r="W306" s="193"/>
    </row>
    <row r="307" spans="1:23" x14ac:dyDescent="0.25">
      <c r="A307" s="24" t="s">
        <v>39</v>
      </c>
      <c r="B307" s="24"/>
      <c r="C307" s="17"/>
      <c r="D307" s="17"/>
      <c r="E307" s="17"/>
      <c r="F307" s="17"/>
      <c r="G307" s="91" t="s">
        <v>314</v>
      </c>
      <c r="H307" s="74"/>
      <c r="I307" s="74"/>
      <c r="J307" s="193"/>
      <c r="K307" s="193"/>
      <c r="L307" s="173" t="str">
        <f t="shared" si="17"/>
        <v/>
      </c>
      <c r="M307" s="193"/>
      <c r="N307" s="193"/>
      <c r="O307" s="173"/>
      <c r="P307" s="193"/>
      <c r="Q307" s="193"/>
      <c r="R307" s="173" t="str">
        <f t="shared" si="19"/>
        <v/>
      </c>
      <c r="S307" s="193"/>
      <c r="T307" s="193"/>
      <c r="U307" s="173" t="str">
        <f t="shared" si="20"/>
        <v/>
      </c>
      <c r="V307" s="173"/>
      <c r="W307" s="193"/>
    </row>
    <row r="308" spans="1:23" ht="38.25" customHeight="1" x14ac:dyDescent="0.25">
      <c r="A308" s="33" t="s">
        <v>39</v>
      </c>
      <c r="B308" s="33"/>
      <c r="C308" s="34" t="s">
        <v>7</v>
      </c>
      <c r="D308" s="34" t="s">
        <v>8</v>
      </c>
      <c r="E308" s="61" t="s">
        <v>43</v>
      </c>
      <c r="F308" s="34" t="s">
        <v>46</v>
      </c>
      <c r="G308" s="35" t="s">
        <v>209</v>
      </c>
      <c r="H308" s="61" t="s">
        <v>248</v>
      </c>
      <c r="I308" s="33"/>
      <c r="J308" s="33"/>
      <c r="K308" s="33"/>
      <c r="L308" s="70" t="str">
        <f t="shared" si="17"/>
        <v/>
      </c>
      <c r="M308" s="183"/>
      <c r="N308" s="33"/>
      <c r="O308" s="70" t="str">
        <f t="shared" si="18"/>
        <v/>
      </c>
      <c r="P308" s="183"/>
      <c r="Q308" s="33"/>
      <c r="R308" s="70" t="str">
        <f t="shared" si="19"/>
        <v/>
      </c>
      <c r="S308" s="183"/>
      <c r="T308" s="33"/>
      <c r="U308" s="70" t="str">
        <f t="shared" si="20"/>
        <v/>
      </c>
      <c r="V308" s="182" t="str">
        <f>IF(AND(I308="",U308=""),"",IF(AND(I308&lt;&gt;"",U308=""),"",IF(I308=U308,"conforme au conventionné",IF(I308&gt;U308,"Justifier la sous-réalisation","Justifier la sur-réalisation"))))</f>
        <v/>
      </c>
      <c r="W308" s="183"/>
    </row>
    <row r="309" spans="1:23" x14ac:dyDescent="0.25">
      <c r="A309" s="16" t="s">
        <v>39</v>
      </c>
      <c r="B309" s="16"/>
      <c r="C309" s="17"/>
      <c r="D309" s="17"/>
      <c r="E309" s="17"/>
      <c r="F309" s="17"/>
      <c r="G309" s="18" t="s">
        <v>22</v>
      </c>
      <c r="H309" s="74"/>
      <c r="I309" s="74"/>
      <c r="J309" s="16"/>
      <c r="K309" s="16"/>
      <c r="L309" s="66" t="str">
        <f t="shared" si="17"/>
        <v/>
      </c>
      <c r="M309" s="16"/>
      <c r="N309" s="16"/>
      <c r="O309" s="66" t="str">
        <f t="shared" si="18"/>
        <v/>
      </c>
      <c r="P309" s="16"/>
      <c r="Q309" s="16"/>
      <c r="R309" s="66" t="str">
        <f t="shared" si="19"/>
        <v/>
      </c>
      <c r="S309" s="16"/>
      <c r="T309" s="16"/>
      <c r="U309" s="66" t="str">
        <f t="shared" si="20"/>
        <v/>
      </c>
      <c r="V309" s="66"/>
      <c r="W309" s="16"/>
    </row>
    <row r="310" spans="1:23" x14ac:dyDescent="0.25">
      <c r="A310" s="16" t="s">
        <v>39</v>
      </c>
      <c r="B310" s="16"/>
      <c r="C310" s="17"/>
      <c r="D310" s="17"/>
      <c r="E310" s="17"/>
      <c r="F310" s="17"/>
      <c r="G310" s="18" t="s">
        <v>23</v>
      </c>
      <c r="H310" s="74"/>
      <c r="I310" s="74"/>
      <c r="J310" s="16"/>
      <c r="K310" s="16"/>
      <c r="L310" s="66" t="str">
        <f t="shared" si="17"/>
        <v/>
      </c>
      <c r="M310" s="16"/>
      <c r="N310" s="16"/>
      <c r="O310" s="66" t="str">
        <f t="shared" si="18"/>
        <v/>
      </c>
      <c r="P310" s="16"/>
      <c r="Q310" s="16"/>
      <c r="R310" s="66" t="str">
        <f t="shared" si="19"/>
        <v/>
      </c>
      <c r="S310" s="16"/>
      <c r="T310" s="16"/>
      <c r="U310" s="66" t="str">
        <f t="shared" si="20"/>
        <v/>
      </c>
      <c r="V310" s="66"/>
      <c r="W310" s="16"/>
    </row>
    <row r="311" spans="1:23" x14ac:dyDescent="0.25">
      <c r="A311" s="16" t="s">
        <v>39</v>
      </c>
      <c r="B311" s="16"/>
      <c r="C311" s="17"/>
      <c r="D311" s="17"/>
      <c r="E311" s="17"/>
      <c r="F311" s="17"/>
      <c r="G311" s="18" t="s">
        <v>24</v>
      </c>
      <c r="H311" s="74"/>
      <c r="I311" s="74"/>
      <c r="J311" s="16"/>
      <c r="K311" s="16"/>
      <c r="L311" s="66" t="str">
        <f t="shared" si="17"/>
        <v/>
      </c>
      <c r="M311" s="16"/>
      <c r="N311" s="16"/>
      <c r="O311" s="66" t="str">
        <f t="shared" si="18"/>
        <v/>
      </c>
      <c r="P311" s="16"/>
      <c r="Q311" s="16"/>
      <c r="R311" s="66" t="str">
        <f t="shared" si="19"/>
        <v/>
      </c>
      <c r="S311" s="16"/>
      <c r="T311" s="16"/>
      <c r="U311" s="66" t="str">
        <f t="shared" si="20"/>
        <v/>
      </c>
      <c r="V311" s="66"/>
      <c r="W311" s="16"/>
    </row>
    <row r="312" spans="1:23" x14ac:dyDescent="0.25">
      <c r="A312" s="16" t="s">
        <v>39</v>
      </c>
      <c r="B312" s="16"/>
      <c r="C312" s="17"/>
      <c r="D312" s="17"/>
      <c r="E312" s="17"/>
      <c r="F312" s="17"/>
      <c r="G312" s="13" t="s">
        <v>25</v>
      </c>
      <c r="H312" s="75"/>
      <c r="I312" s="75"/>
      <c r="J312" s="12"/>
      <c r="K312" s="12"/>
      <c r="L312" s="65" t="str">
        <f t="shared" si="17"/>
        <v/>
      </c>
      <c r="M312" s="12"/>
      <c r="N312" s="12"/>
      <c r="O312" s="65" t="str">
        <f t="shared" si="18"/>
        <v/>
      </c>
      <c r="P312" s="12"/>
      <c r="Q312" s="12"/>
      <c r="R312" s="65" t="str">
        <f t="shared" si="19"/>
        <v/>
      </c>
      <c r="S312" s="12"/>
      <c r="T312" s="12"/>
      <c r="U312" s="65" t="str">
        <f t="shared" si="20"/>
        <v/>
      </c>
      <c r="V312" s="65"/>
      <c r="W312" s="12"/>
    </row>
    <row r="313" spans="1:23" x14ac:dyDescent="0.25">
      <c r="A313" s="16" t="s">
        <v>39</v>
      </c>
      <c r="B313" s="16"/>
      <c r="C313" s="17"/>
      <c r="D313" s="17"/>
      <c r="E313" s="17"/>
      <c r="F313" s="17"/>
      <c r="G313" s="13" t="s">
        <v>26</v>
      </c>
      <c r="H313" s="75"/>
      <c r="I313" s="75"/>
      <c r="J313" s="12"/>
      <c r="K313" s="12"/>
      <c r="L313" s="65" t="str">
        <f t="shared" si="17"/>
        <v/>
      </c>
      <c r="M313" s="12"/>
      <c r="N313" s="12"/>
      <c r="O313" s="65" t="str">
        <f t="shared" si="18"/>
        <v/>
      </c>
      <c r="P313" s="12"/>
      <c r="Q313" s="12"/>
      <c r="R313" s="65" t="str">
        <f t="shared" si="19"/>
        <v/>
      </c>
      <c r="S313" s="12"/>
      <c r="T313" s="12"/>
      <c r="U313" s="65" t="str">
        <f t="shared" si="20"/>
        <v/>
      </c>
      <c r="V313" s="65"/>
      <c r="W313" s="12"/>
    </row>
    <row r="314" spans="1:23" x14ac:dyDescent="0.25">
      <c r="A314" s="16" t="s">
        <v>39</v>
      </c>
      <c r="B314" s="16"/>
      <c r="C314" s="17"/>
      <c r="D314" s="17"/>
      <c r="E314" s="17"/>
      <c r="F314" s="17"/>
      <c r="G314" s="13" t="s">
        <v>27</v>
      </c>
      <c r="H314" s="75"/>
      <c r="I314" s="75"/>
      <c r="J314" s="12"/>
      <c r="K314" s="12"/>
      <c r="L314" s="65" t="str">
        <f t="shared" si="17"/>
        <v/>
      </c>
      <c r="M314" s="12"/>
      <c r="N314" s="12"/>
      <c r="O314" s="65" t="str">
        <f t="shared" si="18"/>
        <v/>
      </c>
      <c r="P314" s="12"/>
      <c r="Q314" s="12"/>
      <c r="R314" s="65" t="str">
        <f t="shared" si="19"/>
        <v/>
      </c>
      <c r="S314" s="12"/>
      <c r="T314" s="12"/>
      <c r="U314" s="65" t="str">
        <f t="shared" si="20"/>
        <v/>
      </c>
      <c r="V314" s="65"/>
      <c r="W314" s="12"/>
    </row>
    <row r="315" spans="1:23" x14ac:dyDescent="0.25">
      <c r="A315" s="16" t="s">
        <v>39</v>
      </c>
      <c r="B315" s="16"/>
      <c r="C315" s="17"/>
      <c r="D315" s="17"/>
      <c r="E315" s="17"/>
      <c r="F315" s="17"/>
      <c r="G315" s="18" t="s">
        <v>28</v>
      </c>
      <c r="H315" s="74"/>
      <c r="I315" s="74"/>
      <c r="J315" s="16"/>
      <c r="K315" s="16"/>
      <c r="L315" s="66" t="str">
        <f t="shared" si="17"/>
        <v/>
      </c>
      <c r="M315" s="16"/>
      <c r="N315" s="16"/>
      <c r="O315" s="66" t="str">
        <f t="shared" si="18"/>
        <v/>
      </c>
      <c r="P315" s="16"/>
      <c r="Q315" s="16"/>
      <c r="R315" s="66" t="str">
        <f t="shared" si="19"/>
        <v/>
      </c>
      <c r="S315" s="16"/>
      <c r="T315" s="16"/>
      <c r="U315" s="66" t="str">
        <f t="shared" si="20"/>
        <v/>
      </c>
      <c r="V315" s="66"/>
      <c r="W315" s="16"/>
    </row>
    <row r="316" spans="1:23" x14ac:dyDescent="0.25">
      <c r="A316" s="16" t="s">
        <v>39</v>
      </c>
      <c r="B316" s="16"/>
      <c r="C316" s="17"/>
      <c r="D316" s="17"/>
      <c r="E316" s="17"/>
      <c r="F316" s="17"/>
      <c r="G316" s="18" t="s">
        <v>29</v>
      </c>
      <c r="H316" s="74"/>
      <c r="I316" s="74"/>
      <c r="J316" s="16"/>
      <c r="K316" s="16"/>
      <c r="L316" s="66" t="str">
        <f t="shared" si="17"/>
        <v/>
      </c>
      <c r="M316" s="16"/>
      <c r="N316" s="16"/>
      <c r="O316" s="66" t="str">
        <f t="shared" si="18"/>
        <v/>
      </c>
      <c r="P316" s="16"/>
      <c r="Q316" s="16"/>
      <c r="R316" s="66" t="str">
        <f t="shared" si="19"/>
        <v/>
      </c>
      <c r="S316" s="16"/>
      <c r="T316" s="16"/>
      <c r="U316" s="66" t="str">
        <f t="shared" si="20"/>
        <v/>
      </c>
      <c r="V316" s="66"/>
      <c r="W316" s="16"/>
    </row>
    <row r="317" spans="1:23" x14ac:dyDescent="0.25">
      <c r="A317" s="24" t="s">
        <v>39</v>
      </c>
      <c r="B317" s="24"/>
      <c r="C317" s="17"/>
      <c r="D317" s="17"/>
      <c r="E317" s="17"/>
      <c r="F317" s="17"/>
      <c r="G317" s="18" t="s">
        <v>30</v>
      </c>
      <c r="H317" s="74"/>
      <c r="I317" s="74"/>
      <c r="J317" s="16"/>
      <c r="K317" s="16"/>
      <c r="L317" s="66" t="str">
        <f t="shared" si="17"/>
        <v/>
      </c>
      <c r="M317" s="16"/>
      <c r="N317" s="16"/>
      <c r="O317" s="66" t="str">
        <f t="shared" si="18"/>
        <v/>
      </c>
      <c r="P317" s="16"/>
      <c r="Q317" s="16"/>
      <c r="R317" s="66" t="str">
        <f t="shared" si="19"/>
        <v/>
      </c>
      <c r="S317" s="16"/>
      <c r="T317" s="16"/>
      <c r="U317" s="66" t="str">
        <f t="shared" si="20"/>
        <v/>
      </c>
      <c r="V317" s="66"/>
      <c r="W317" s="16"/>
    </row>
    <row r="318" spans="1:23" x14ac:dyDescent="0.25">
      <c r="A318" s="16" t="s">
        <v>39</v>
      </c>
      <c r="B318" s="24"/>
      <c r="C318" s="17"/>
      <c r="D318" s="17"/>
      <c r="E318" s="17"/>
      <c r="F318" s="17"/>
      <c r="G318" s="89" t="s">
        <v>301</v>
      </c>
      <c r="H318" s="74"/>
      <c r="I318" s="74"/>
      <c r="J318" s="88"/>
      <c r="K318" s="88"/>
      <c r="L318" s="191" t="str">
        <f t="shared" si="17"/>
        <v/>
      </c>
      <c r="M318" s="88"/>
      <c r="N318" s="88"/>
      <c r="O318" s="191" t="str">
        <f t="shared" si="18"/>
        <v/>
      </c>
      <c r="P318" s="88"/>
      <c r="Q318" s="88"/>
      <c r="R318" s="191" t="str">
        <f t="shared" si="19"/>
        <v/>
      </c>
      <c r="S318" s="88"/>
      <c r="T318" s="88"/>
      <c r="U318" s="191" t="str">
        <f t="shared" si="20"/>
        <v/>
      </c>
      <c r="V318" s="191"/>
      <c r="W318" s="88"/>
    </row>
    <row r="319" spans="1:23" x14ac:dyDescent="0.25">
      <c r="A319" s="24" t="s">
        <v>39</v>
      </c>
      <c r="B319" s="24"/>
      <c r="C319" s="17"/>
      <c r="D319" s="17"/>
      <c r="E319" s="17"/>
      <c r="F319" s="17"/>
      <c r="G319" s="89" t="s">
        <v>302</v>
      </c>
      <c r="H319" s="74"/>
      <c r="I319" s="74"/>
      <c r="J319" s="88"/>
      <c r="K319" s="88"/>
      <c r="L319" s="191" t="str">
        <f t="shared" si="17"/>
        <v/>
      </c>
      <c r="M319" s="88"/>
      <c r="N319" s="88"/>
      <c r="O319" s="191" t="str">
        <f t="shared" si="18"/>
        <v/>
      </c>
      <c r="P319" s="88"/>
      <c r="Q319" s="88"/>
      <c r="R319" s="191" t="str">
        <f t="shared" si="19"/>
        <v/>
      </c>
      <c r="S319" s="88"/>
      <c r="T319" s="88"/>
      <c r="U319" s="191" t="str">
        <f t="shared" si="20"/>
        <v/>
      </c>
      <c r="V319" s="191"/>
      <c r="W319" s="88"/>
    </row>
    <row r="320" spans="1:23" x14ac:dyDescent="0.25">
      <c r="A320" s="24" t="s">
        <v>39</v>
      </c>
      <c r="B320" s="24"/>
      <c r="C320" s="17"/>
      <c r="D320" s="17"/>
      <c r="E320" s="17"/>
      <c r="F320" s="17"/>
      <c r="G320" s="91" t="s">
        <v>315</v>
      </c>
      <c r="H320" s="74"/>
      <c r="I320" s="74"/>
      <c r="J320" s="193"/>
      <c r="K320" s="193"/>
      <c r="L320" s="173" t="str">
        <f t="shared" si="17"/>
        <v/>
      </c>
      <c r="M320" s="193"/>
      <c r="N320" s="193"/>
      <c r="O320" s="173" t="str">
        <f t="shared" si="18"/>
        <v/>
      </c>
      <c r="P320" s="193"/>
      <c r="Q320" s="193"/>
      <c r="R320" s="173" t="str">
        <f t="shared" si="19"/>
        <v/>
      </c>
      <c r="S320" s="193"/>
      <c r="T320" s="193"/>
      <c r="U320" s="173" t="str">
        <f t="shared" si="20"/>
        <v/>
      </c>
      <c r="V320" s="173"/>
      <c r="W320" s="193"/>
    </row>
    <row r="321" spans="1:23" x14ac:dyDescent="0.25">
      <c r="A321" s="24" t="s">
        <v>39</v>
      </c>
      <c r="B321" s="24"/>
      <c r="C321" s="17"/>
      <c r="D321" s="17"/>
      <c r="E321" s="17"/>
      <c r="F321" s="17"/>
      <c r="G321" s="91" t="s">
        <v>314</v>
      </c>
      <c r="H321" s="74"/>
      <c r="I321" s="74"/>
      <c r="J321" s="193"/>
      <c r="K321" s="193"/>
      <c r="L321" s="173" t="str">
        <f t="shared" si="17"/>
        <v/>
      </c>
      <c r="M321" s="193"/>
      <c r="N321" s="193"/>
      <c r="O321" s="173" t="str">
        <f t="shared" si="18"/>
        <v/>
      </c>
      <c r="P321" s="193"/>
      <c r="Q321" s="193"/>
      <c r="R321" s="173" t="str">
        <f t="shared" si="19"/>
        <v/>
      </c>
      <c r="S321" s="193"/>
      <c r="T321" s="193"/>
      <c r="U321" s="173" t="str">
        <f t="shared" si="20"/>
        <v/>
      </c>
      <c r="V321" s="173"/>
      <c r="W321" s="193"/>
    </row>
    <row r="322" spans="1:23" ht="38.25" customHeight="1" x14ac:dyDescent="0.25">
      <c r="A322" s="31" t="s">
        <v>39</v>
      </c>
      <c r="B322" s="31"/>
      <c r="C322" s="32" t="s">
        <v>7</v>
      </c>
      <c r="D322" s="32" t="s">
        <v>20</v>
      </c>
      <c r="E322" s="60" t="s">
        <v>46</v>
      </c>
      <c r="F322" s="32" t="s">
        <v>213</v>
      </c>
      <c r="G322" s="31" t="s">
        <v>210</v>
      </c>
      <c r="H322" s="60" t="s">
        <v>46</v>
      </c>
      <c r="I322" s="33"/>
      <c r="J322" s="33"/>
      <c r="K322" s="33"/>
      <c r="L322" s="70" t="str">
        <f t="shared" si="17"/>
        <v/>
      </c>
      <c r="M322" s="183"/>
      <c r="N322" s="33"/>
      <c r="O322" s="70" t="str">
        <f t="shared" si="18"/>
        <v/>
      </c>
      <c r="P322" s="183"/>
      <c r="Q322" s="33"/>
      <c r="R322" s="70" t="str">
        <f t="shared" si="19"/>
        <v/>
      </c>
      <c r="S322" s="183"/>
      <c r="T322" s="33"/>
      <c r="U322" s="70" t="str">
        <f t="shared" si="20"/>
        <v/>
      </c>
      <c r="V322" s="182" t="str">
        <f>IF(AND(I322="",U322=""),"",IF(AND(I322&lt;&gt;"",U322=""),"",IF(I322=U322,"conforme au conventionné",IF(I322&gt;U322,"Justifier la sous-réalisation","Justifier la sur-réalisation"))))</f>
        <v/>
      </c>
      <c r="W322" s="183"/>
    </row>
    <row r="323" spans="1:23" x14ac:dyDescent="0.25">
      <c r="A323" s="16" t="s">
        <v>39</v>
      </c>
      <c r="B323" s="16"/>
      <c r="C323" s="17"/>
      <c r="D323" s="17"/>
      <c r="E323" s="17"/>
      <c r="F323" s="17"/>
      <c r="G323" s="18" t="s">
        <v>22</v>
      </c>
      <c r="H323" s="74"/>
      <c r="I323" s="74"/>
      <c r="J323" s="16"/>
      <c r="K323" s="16"/>
      <c r="L323" s="66" t="str">
        <f t="shared" si="17"/>
        <v/>
      </c>
      <c r="M323" s="16"/>
      <c r="N323" s="16"/>
      <c r="O323" s="66" t="str">
        <f t="shared" si="18"/>
        <v/>
      </c>
      <c r="P323" s="16"/>
      <c r="Q323" s="16"/>
      <c r="R323" s="66" t="str">
        <f t="shared" si="19"/>
        <v/>
      </c>
      <c r="S323" s="16"/>
      <c r="T323" s="16"/>
      <c r="U323" s="66" t="str">
        <f t="shared" si="20"/>
        <v/>
      </c>
      <c r="V323" s="66"/>
      <c r="W323" s="16"/>
    </row>
    <row r="324" spans="1:23" x14ac:dyDescent="0.25">
      <c r="A324" s="16" t="s">
        <v>39</v>
      </c>
      <c r="B324" s="16"/>
      <c r="C324" s="17"/>
      <c r="D324" s="17"/>
      <c r="E324" s="17"/>
      <c r="F324" s="17"/>
      <c r="G324" s="18" t="s">
        <v>23</v>
      </c>
      <c r="H324" s="74"/>
      <c r="I324" s="74"/>
      <c r="J324" s="16"/>
      <c r="K324" s="16"/>
      <c r="L324" s="66" t="str">
        <f t="shared" si="17"/>
        <v/>
      </c>
      <c r="M324" s="16"/>
      <c r="N324" s="16"/>
      <c r="O324" s="66" t="str">
        <f t="shared" si="18"/>
        <v/>
      </c>
      <c r="P324" s="16"/>
      <c r="Q324" s="16"/>
      <c r="R324" s="66" t="str">
        <f t="shared" si="19"/>
        <v/>
      </c>
      <c r="S324" s="16"/>
      <c r="T324" s="16"/>
      <c r="U324" s="66" t="str">
        <f t="shared" si="20"/>
        <v/>
      </c>
      <c r="V324" s="66"/>
      <c r="W324" s="16"/>
    </row>
    <row r="325" spans="1:23" x14ac:dyDescent="0.25">
      <c r="A325" s="16" t="s">
        <v>39</v>
      </c>
      <c r="B325" s="16"/>
      <c r="C325" s="17"/>
      <c r="D325" s="17"/>
      <c r="E325" s="17"/>
      <c r="F325" s="17"/>
      <c r="G325" s="18" t="s">
        <v>24</v>
      </c>
      <c r="H325" s="74"/>
      <c r="I325" s="74"/>
      <c r="J325" s="16"/>
      <c r="K325" s="16"/>
      <c r="L325" s="66" t="str">
        <f t="shared" si="17"/>
        <v/>
      </c>
      <c r="M325" s="16"/>
      <c r="N325" s="16"/>
      <c r="O325" s="66" t="str">
        <f t="shared" si="18"/>
        <v/>
      </c>
      <c r="P325" s="16"/>
      <c r="Q325" s="16"/>
      <c r="R325" s="66" t="str">
        <f t="shared" si="19"/>
        <v/>
      </c>
      <c r="S325" s="16"/>
      <c r="T325" s="16"/>
      <c r="U325" s="66" t="str">
        <f t="shared" si="20"/>
        <v/>
      </c>
      <c r="V325" s="66"/>
      <c r="W325" s="16"/>
    </row>
    <row r="326" spans="1:23" x14ac:dyDescent="0.25">
      <c r="A326" s="16" t="s">
        <v>39</v>
      </c>
      <c r="B326" s="16"/>
      <c r="C326" s="17"/>
      <c r="D326" s="17"/>
      <c r="E326" s="17"/>
      <c r="F326" s="17"/>
      <c r="G326" s="13" t="s">
        <v>25</v>
      </c>
      <c r="H326" s="75"/>
      <c r="I326" s="75"/>
      <c r="J326" s="12"/>
      <c r="K326" s="12"/>
      <c r="L326" s="65" t="str">
        <f t="shared" si="17"/>
        <v/>
      </c>
      <c r="M326" s="12"/>
      <c r="N326" s="12"/>
      <c r="O326" s="65" t="str">
        <f t="shared" si="18"/>
        <v/>
      </c>
      <c r="P326" s="12"/>
      <c r="Q326" s="12"/>
      <c r="R326" s="65" t="str">
        <f t="shared" si="19"/>
        <v/>
      </c>
      <c r="S326" s="12"/>
      <c r="T326" s="12"/>
      <c r="U326" s="65" t="str">
        <f t="shared" si="20"/>
        <v/>
      </c>
      <c r="V326" s="65"/>
      <c r="W326" s="12"/>
    </row>
    <row r="327" spans="1:23" x14ac:dyDescent="0.25">
      <c r="A327" s="16" t="s">
        <v>39</v>
      </c>
      <c r="B327" s="16"/>
      <c r="C327" s="17"/>
      <c r="D327" s="17"/>
      <c r="E327" s="17"/>
      <c r="F327" s="17"/>
      <c r="G327" s="13" t="s">
        <v>26</v>
      </c>
      <c r="H327" s="75"/>
      <c r="I327" s="75"/>
      <c r="J327" s="12"/>
      <c r="K327" s="12"/>
      <c r="L327" s="65" t="str">
        <f t="shared" si="17"/>
        <v/>
      </c>
      <c r="M327" s="12"/>
      <c r="N327" s="12"/>
      <c r="O327" s="65" t="str">
        <f t="shared" si="18"/>
        <v/>
      </c>
      <c r="P327" s="12"/>
      <c r="Q327" s="12"/>
      <c r="R327" s="65" t="str">
        <f t="shared" si="19"/>
        <v/>
      </c>
      <c r="S327" s="12"/>
      <c r="T327" s="12"/>
      <c r="U327" s="65" t="str">
        <f t="shared" si="20"/>
        <v/>
      </c>
      <c r="V327" s="65"/>
      <c r="W327" s="12"/>
    </row>
    <row r="328" spans="1:23" x14ac:dyDescent="0.25">
      <c r="A328" s="16" t="s">
        <v>39</v>
      </c>
      <c r="B328" s="16"/>
      <c r="C328" s="17"/>
      <c r="D328" s="17"/>
      <c r="E328" s="17"/>
      <c r="F328" s="17"/>
      <c r="G328" s="13" t="s">
        <v>27</v>
      </c>
      <c r="H328" s="75"/>
      <c r="I328" s="75"/>
      <c r="J328" s="12"/>
      <c r="K328" s="12"/>
      <c r="L328" s="65" t="str">
        <f t="shared" si="17"/>
        <v/>
      </c>
      <c r="M328" s="12"/>
      <c r="N328" s="12"/>
      <c r="O328" s="65" t="str">
        <f t="shared" si="18"/>
        <v/>
      </c>
      <c r="P328" s="12"/>
      <c r="Q328" s="12"/>
      <c r="R328" s="65" t="str">
        <f t="shared" si="19"/>
        <v/>
      </c>
      <c r="S328" s="12"/>
      <c r="T328" s="12"/>
      <c r="U328" s="65" t="str">
        <f t="shared" si="20"/>
        <v/>
      </c>
      <c r="V328" s="65"/>
      <c r="W328" s="12"/>
    </row>
    <row r="329" spans="1:23" x14ac:dyDescent="0.25">
      <c r="A329" s="16" t="s">
        <v>39</v>
      </c>
      <c r="B329" s="16"/>
      <c r="C329" s="17"/>
      <c r="D329" s="17"/>
      <c r="E329" s="17"/>
      <c r="F329" s="17"/>
      <c r="G329" s="18" t="s">
        <v>28</v>
      </c>
      <c r="H329" s="74"/>
      <c r="I329" s="74"/>
      <c r="J329" s="16"/>
      <c r="K329" s="16"/>
      <c r="L329" s="66" t="str">
        <f t="shared" si="17"/>
        <v/>
      </c>
      <c r="M329" s="16"/>
      <c r="N329" s="16"/>
      <c r="O329" s="66" t="str">
        <f t="shared" si="18"/>
        <v/>
      </c>
      <c r="P329" s="16"/>
      <c r="Q329" s="16"/>
      <c r="R329" s="66" t="str">
        <f t="shared" si="19"/>
        <v/>
      </c>
      <c r="S329" s="16"/>
      <c r="T329" s="16"/>
      <c r="U329" s="66" t="str">
        <f t="shared" si="20"/>
        <v/>
      </c>
      <c r="V329" s="66"/>
      <c r="W329" s="16"/>
    </row>
    <row r="330" spans="1:23" x14ac:dyDescent="0.25">
      <c r="A330" s="16" t="s">
        <v>39</v>
      </c>
      <c r="B330" s="16"/>
      <c r="C330" s="17"/>
      <c r="D330" s="17"/>
      <c r="E330" s="17"/>
      <c r="F330" s="17"/>
      <c r="G330" s="18" t="s">
        <v>29</v>
      </c>
      <c r="H330" s="74"/>
      <c r="I330" s="74"/>
      <c r="J330" s="16"/>
      <c r="K330" s="16"/>
      <c r="L330" s="66" t="str">
        <f t="shared" si="17"/>
        <v/>
      </c>
      <c r="M330" s="16"/>
      <c r="N330" s="16"/>
      <c r="O330" s="66" t="str">
        <f t="shared" si="18"/>
        <v/>
      </c>
      <c r="P330" s="16"/>
      <c r="Q330" s="16"/>
      <c r="R330" s="66" t="str">
        <f t="shared" si="19"/>
        <v/>
      </c>
      <c r="S330" s="16"/>
      <c r="T330" s="16"/>
      <c r="U330" s="66" t="str">
        <f t="shared" si="20"/>
        <v/>
      </c>
      <c r="V330" s="66"/>
      <c r="W330" s="16"/>
    </row>
    <row r="331" spans="1:23" x14ac:dyDescent="0.25">
      <c r="A331" s="24" t="s">
        <v>39</v>
      </c>
      <c r="B331" s="24"/>
      <c r="C331" s="17"/>
      <c r="D331" s="17"/>
      <c r="E331" s="17"/>
      <c r="F331" s="17"/>
      <c r="G331" s="18" t="s">
        <v>30</v>
      </c>
      <c r="H331" s="74"/>
      <c r="I331" s="74"/>
      <c r="J331" s="16"/>
      <c r="K331" s="16"/>
      <c r="L331" s="66" t="str">
        <f t="shared" si="17"/>
        <v/>
      </c>
      <c r="M331" s="16"/>
      <c r="N331" s="16"/>
      <c r="O331" s="66" t="str">
        <f t="shared" si="18"/>
        <v/>
      </c>
      <c r="P331" s="16"/>
      <c r="Q331" s="16"/>
      <c r="R331" s="66" t="str">
        <f t="shared" si="19"/>
        <v/>
      </c>
      <c r="S331" s="16"/>
      <c r="T331" s="16"/>
      <c r="U331" s="66" t="str">
        <f t="shared" si="20"/>
        <v/>
      </c>
      <c r="V331" s="66"/>
      <c r="W331" s="16"/>
    </row>
    <row r="332" spans="1:23" x14ac:dyDescent="0.25">
      <c r="A332" s="16" t="s">
        <v>39</v>
      </c>
      <c r="B332" s="24"/>
      <c r="C332" s="17"/>
      <c r="D332" s="17"/>
      <c r="E332" s="17"/>
      <c r="F332" s="17"/>
      <c r="G332" s="89" t="s">
        <v>301</v>
      </c>
      <c r="H332" s="74"/>
      <c r="I332" s="74"/>
      <c r="J332" s="88"/>
      <c r="K332" s="88"/>
      <c r="L332" s="191" t="str">
        <f t="shared" si="17"/>
        <v/>
      </c>
      <c r="M332" s="88"/>
      <c r="N332" s="88"/>
      <c r="O332" s="191" t="str">
        <f t="shared" si="18"/>
        <v/>
      </c>
      <c r="P332" s="88"/>
      <c r="Q332" s="88"/>
      <c r="R332" s="191" t="str">
        <f t="shared" si="19"/>
        <v/>
      </c>
      <c r="S332" s="88"/>
      <c r="T332" s="88"/>
      <c r="U332" s="191" t="str">
        <f t="shared" si="20"/>
        <v/>
      </c>
      <c r="V332" s="191"/>
      <c r="W332" s="88"/>
    </row>
    <row r="333" spans="1:23" x14ac:dyDescent="0.25">
      <c r="A333" s="24" t="s">
        <v>39</v>
      </c>
      <c r="B333" s="24"/>
      <c r="C333" s="17"/>
      <c r="D333" s="17"/>
      <c r="E333" s="17"/>
      <c r="F333" s="17"/>
      <c r="G333" s="89" t="s">
        <v>302</v>
      </c>
      <c r="H333" s="74"/>
      <c r="I333" s="74"/>
      <c r="J333" s="88"/>
      <c r="K333" s="88"/>
      <c r="L333" s="191" t="str">
        <f t="shared" si="17"/>
        <v/>
      </c>
      <c r="M333" s="88"/>
      <c r="N333" s="88"/>
      <c r="O333" s="191" t="str">
        <f t="shared" si="18"/>
        <v/>
      </c>
      <c r="P333" s="88"/>
      <c r="Q333" s="88"/>
      <c r="R333" s="191" t="str">
        <f t="shared" si="19"/>
        <v/>
      </c>
      <c r="S333" s="88"/>
      <c r="T333" s="88"/>
      <c r="U333" s="191" t="str">
        <f t="shared" si="20"/>
        <v/>
      </c>
      <c r="V333" s="191"/>
      <c r="W333" s="88"/>
    </row>
    <row r="334" spans="1:23" x14ac:dyDescent="0.25">
      <c r="A334" s="24" t="s">
        <v>39</v>
      </c>
      <c r="B334" s="24"/>
      <c r="C334" s="17"/>
      <c r="D334" s="17"/>
      <c r="E334" s="17"/>
      <c r="F334" s="17"/>
      <c r="G334" s="91" t="s">
        <v>315</v>
      </c>
      <c r="H334" s="74"/>
      <c r="I334" s="74"/>
      <c r="J334" s="193"/>
      <c r="K334" s="193"/>
      <c r="L334" s="173" t="str">
        <f t="shared" si="17"/>
        <v/>
      </c>
      <c r="M334" s="193"/>
      <c r="N334" s="193"/>
      <c r="O334" s="173" t="str">
        <f t="shared" si="18"/>
        <v/>
      </c>
      <c r="P334" s="193"/>
      <c r="Q334" s="193"/>
      <c r="R334" s="173" t="str">
        <f t="shared" si="19"/>
        <v/>
      </c>
      <c r="S334" s="193"/>
      <c r="T334" s="193"/>
      <c r="U334" s="173" t="str">
        <f t="shared" si="20"/>
        <v/>
      </c>
      <c r="V334" s="173"/>
      <c r="W334" s="193"/>
    </row>
    <row r="335" spans="1:23" x14ac:dyDescent="0.25">
      <c r="A335" s="24" t="s">
        <v>39</v>
      </c>
      <c r="B335" s="24"/>
      <c r="C335" s="17"/>
      <c r="D335" s="17"/>
      <c r="E335" s="17"/>
      <c r="F335" s="17"/>
      <c r="G335" s="91" t="s">
        <v>314</v>
      </c>
      <c r="H335" s="74"/>
      <c r="I335" s="74"/>
      <c r="J335" s="193"/>
      <c r="K335" s="193"/>
      <c r="L335" s="173" t="str">
        <f t="shared" si="17"/>
        <v/>
      </c>
      <c r="M335" s="193"/>
      <c r="N335" s="193"/>
      <c r="O335" s="173" t="str">
        <f t="shared" si="18"/>
        <v/>
      </c>
      <c r="P335" s="193"/>
      <c r="Q335" s="193"/>
      <c r="R335" s="173"/>
      <c r="S335" s="193"/>
      <c r="T335" s="193"/>
      <c r="U335" s="173" t="str">
        <f t="shared" si="20"/>
        <v/>
      </c>
      <c r="V335" s="173"/>
      <c r="W335" s="193"/>
    </row>
    <row r="336" spans="1:23" ht="38.25" customHeight="1" x14ac:dyDescent="0.25">
      <c r="A336" s="31" t="s">
        <v>39</v>
      </c>
      <c r="B336" s="31"/>
      <c r="C336" s="32" t="s">
        <v>7</v>
      </c>
      <c r="D336" s="32" t="s">
        <v>20</v>
      </c>
      <c r="E336" s="60" t="s">
        <v>46</v>
      </c>
      <c r="F336" s="32" t="s">
        <v>212</v>
      </c>
      <c r="G336" s="31" t="s">
        <v>211</v>
      </c>
      <c r="H336" s="60" t="s">
        <v>46</v>
      </c>
      <c r="I336" s="33"/>
      <c r="J336" s="33"/>
      <c r="K336" s="33"/>
      <c r="L336" s="70" t="str">
        <f t="shared" si="17"/>
        <v/>
      </c>
      <c r="M336" s="183"/>
      <c r="N336" s="33"/>
      <c r="O336" s="70" t="str">
        <f t="shared" si="18"/>
        <v/>
      </c>
      <c r="P336" s="183"/>
      <c r="Q336" s="33"/>
      <c r="R336" s="70" t="str">
        <f t="shared" si="19"/>
        <v/>
      </c>
      <c r="S336" s="183"/>
      <c r="T336" s="33"/>
      <c r="U336" s="70" t="str">
        <f t="shared" si="20"/>
        <v/>
      </c>
      <c r="V336" s="182" t="str">
        <f>IF(AND(I336="",U336=""),"",IF(AND(I336&lt;&gt;"",U336=""),"",IF(I336=U336,"conforme au conventionné",IF(I336&gt;U336,"Justifier la sous-réalisation","Justifier la sur-réalisation"))))</f>
        <v/>
      </c>
      <c r="W336" s="183"/>
    </row>
    <row r="337" spans="1:23" x14ac:dyDescent="0.25">
      <c r="A337" s="16" t="s">
        <v>39</v>
      </c>
      <c r="B337" s="16"/>
      <c r="C337" s="17"/>
      <c r="D337" s="17"/>
      <c r="E337" s="17"/>
      <c r="F337" s="17"/>
      <c r="G337" s="18" t="s">
        <v>22</v>
      </c>
      <c r="H337" s="74"/>
      <c r="I337" s="74"/>
      <c r="J337" s="16"/>
      <c r="K337" s="16"/>
      <c r="L337" s="66" t="str">
        <f t="shared" si="17"/>
        <v/>
      </c>
      <c r="M337" s="16"/>
      <c r="N337" s="16"/>
      <c r="O337" s="66" t="str">
        <f t="shared" si="18"/>
        <v/>
      </c>
      <c r="P337" s="16"/>
      <c r="Q337" s="16"/>
      <c r="R337" s="66" t="str">
        <f t="shared" si="19"/>
        <v/>
      </c>
      <c r="S337" s="16"/>
      <c r="T337" s="16"/>
      <c r="U337" s="66" t="str">
        <f t="shared" si="20"/>
        <v/>
      </c>
      <c r="V337" s="66"/>
      <c r="W337" s="16"/>
    </row>
    <row r="338" spans="1:23" x14ac:dyDescent="0.25">
      <c r="A338" s="16" t="s">
        <v>39</v>
      </c>
      <c r="B338" s="16"/>
      <c r="C338" s="17"/>
      <c r="D338" s="17"/>
      <c r="E338" s="17"/>
      <c r="F338" s="17"/>
      <c r="G338" s="18" t="s">
        <v>23</v>
      </c>
      <c r="H338" s="74"/>
      <c r="I338" s="74"/>
      <c r="J338" s="16"/>
      <c r="K338" s="16"/>
      <c r="L338" s="66" t="str">
        <f t="shared" si="17"/>
        <v/>
      </c>
      <c r="M338" s="16"/>
      <c r="N338" s="16"/>
      <c r="O338" s="66" t="str">
        <f t="shared" si="18"/>
        <v/>
      </c>
      <c r="P338" s="16"/>
      <c r="Q338" s="16"/>
      <c r="R338" s="66" t="str">
        <f t="shared" si="19"/>
        <v/>
      </c>
      <c r="S338" s="16"/>
      <c r="T338" s="16"/>
      <c r="U338" s="66" t="str">
        <f t="shared" si="20"/>
        <v/>
      </c>
      <c r="V338" s="66"/>
      <c r="W338" s="16"/>
    </row>
    <row r="339" spans="1:23" x14ac:dyDescent="0.25">
      <c r="A339" s="16" t="s">
        <v>39</v>
      </c>
      <c r="B339" s="16"/>
      <c r="C339" s="17"/>
      <c r="D339" s="17"/>
      <c r="E339" s="17"/>
      <c r="F339" s="17"/>
      <c r="G339" s="18" t="s">
        <v>24</v>
      </c>
      <c r="H339" s="74"/>
      <c r="I339" s="74"/>
      <c r="J339" s="16"/>
      <c r="K339" s="16"/>
      <c r="L339" s="66" t="str">
        <f t="shared" si="17"/>
        <v/>
      </c>
      <c r="M339" s="16"/>
      <c r="N339" s="16"/>
      <c r="O339" s="66" t="str">
        <f t="shared" si="18"/>
        <v/>
      </c>
      <c r="P339" s="16"/>
      <c r="Q339" s="16"/>
      <c r="R339" s="66" t="str">
        <f t="shared" si="19"/>
        <v/>
      </c>
      <c r="S339" s="16"/>
      <c r="T339" s="16"/>
      <c r="U339" s="66" t="str">
        <f t="shared" si="20"/>
        <v/>
      </c>
      <c r="V339" s="66"/>
      <c r="W339" s="16"/>
    </row>
    <row r="340" spans="1:23" x14ac:dyDescent="0.25">
      <c r="A340" s="16" t="s">
        <v>39</v>
      </c>
      <c r="B340" s="16"/>
      <c r="C340" s="17"/>
      <c r="D340" s="17"/>
      <c r="E340" s="17"/>
      <c r="F340" s="17"/>
      <c r="G340" s="13" t="s">
        <v>25</v>
      </c>
      <c r="H340" s="75"/>
      <c r="I340" s="75"/>
      <c r="J340" s="12"/>
      <c r="K340" s="12"/>
      <c r="L340" s="65" t="str">
        <f t="shared" si="17"/>
        <v/>
      </c>
      <c r="M340" s="12"/>
      <c r="N340" s="12"/>
      <c r="O340" s="65" t="str">
        <f t="shared" si="18"/>
        <v/>
      </c>
      <c r="P340" s="12"/>
      <c r="Q340" s="12"/>
      <c r="R340" s="65" t="str">
        <f t="shared" si="19"/>
        <v/>
      </c>
      <c r="S340" s="12"/>
      <c r="T340" s="12"/>
      <c r="U340" s="65" t="str">
        <f t="shared" si="20"/>
        <v/>
      </c>
      <c r="V340" s="65"/>
      <c r="W340" s="12"/>
    </row>
    <row r="341" spans="1:23" x14ac:dyDescent="0.25">
      <c r="A341" s="16" t="s">
        <v>39</v>
      </c>
      <c r="B341" s="16"/>
      <c r="C341" s="17"/>
      <c r="D341" s="17"/>
      <c r="E341" s="17"/>
      <c r="F341" s="17"/>
      <c r="G341" s="13" t="s">
        <v>26</v>
      </c>
      <c r="H341" s="75"/>
      <c r="I341" s="75"/>
      <c r="J341" s="12"/>
      <c r="K341" s="12"/>
      <c r="L341" s="65" t="str">
        <f t="shared" si="17"/>
        <v/>
      </c>
      <c r="M341" s="12"/>
      <c r="N341" s="12"/>
      <c r="O341" s="65" t="str">
        <f t="shared" si="18"/>
        <v/>
      </c>
      <c r="P341" s="12"/>
      <c r="Q341" s="12"/>
      <c r="R341" s="65" t="str">
        <f t="shared" si="19"/>
        <v/>
      </c>
      <c r="S341" s="12"/>
      <c r="T341" s="12"/>
      <c r="U341" s="65" t="str">
        <f t="shared" si="20"/>
        <v/>
      </c>
      <c r="V341" s="65"/>
      <c r="W341" s="12"/>
    </row>
    <row r="342" spans="1:23" x14ac:dyDescent="0.25">
      <c r="A342" s="16" t="s">
        <v>39</v>
      </c>
      <c r="B342" s="16"/>
      <c r="C342" s="17"/>
      <c r="D342" s="17"/>
      <c r="E342" s="17"/>
      <c r="F342" s="17"/>
      <c r="G342" s="13" t="s">
        <v>27</v>
      </c>
      <c r="H342" s="75"/>
      <c r="I342" s="75"/>
      <c r="J342" s="12"/>
      <c r="K342" s="12"/>
      <c r="L342" s="65" t="str">
        <f t="shared" si="17"/>
        <v/>
      </c>
      <c r="M342" s="12"/>
      <c r="N342" s="12"/>
      <c r="O342" s="65" t="str">
        <f t="shared" si="18"/>
        <v/>
      </c>
      <c r="P342" s="12"/>
      <c r="Q342" s="12"/>
      <c r="R342" s="65" t="str">
        <f t="shared" si="19"/>
        <v/>
      </c>
      <c r="S342" s="12"/>
      <c r="T342" s="12"/>
      <c r="U342" s="65" t="str">
        <f t="shared" si="20"/>
        <v/>
      </c>
      <c r="V342" s="65"/>
      <c r="W342" s="12"/>
    </row>
    <row r="343" spans="1:23" x14ac:dyDescent="0.25">
      <c r="A343" s="16" t="s">
        <v>39</v>
      </c>
      <c r="B343" s="16"/>
      <c r="C343" s="17"/>
      <c r="D343" s="17"/>
      <c r="E343" s="17"/>
      <c r="F343" s="17"/>
      <c r="G343" s="18" t="s">
        <v>28</v>
      </c>
      <c r="H343" s="74"/>
      <c r="I343" s="74"/>
      <c r="J343" s="16"/>
      <c r="K343" s="16"/>
      <c r="L343" s="66" t="str">
        <f t="shared" si="17"/>
        <v/>
      </c>
      <c r="M343" s="16"/>
      <c r="N343" s="16"/>
      <c r="O343" s="66" t="str">
        <f t="shared" si="18"/>
        <v/>
      </c>
      <c r="P343" s="16"/>
      <c r="Q343" s="16"/>
      <c r="R343" s="66" t="str">
        <f t="shared" si="19"/>
        <v/>
      </c>
      <c r="S343" s="16"/>
      <c r="T343" s="16"/>
      <c r="U343" s="66" t="str">
        <f t="shared" si="20"/>
        <v/>
      </c>
      <c r="V343" s="66"/>
      <c r="W343" s="16"/>
    </row>
    <row r="344" spans="1:23" x14ac:dyDescent="0.25">
      <c r="A344" s="16" t="s">
        <v>39</v>
      </c>
      <c r="B344" s="16"/>
      <c r="C344" s="17"/>
      <c r="D344" s="17"/>
      <c r="E344" s="17"/>
      <c r="F344" s="17"/>
      <c r="G344" s="18" t="s">
        <v>29</v>
      </c>
      <c r="H344" s="74"/>
      <c r="I344" s="74"/>
      <c r="J344" s="16"/>
      <c r="K344" s="16"/>
      <c r="L344" s="66" t="str">
        <f t="shared" si="17"/>
        <v/>
      </c>
      <c r="M344" s="16"/>
      <c r="N344" s="16"/>
      <c r="O344" s="66" t="str">
        <f t="shared" si="18"/>
        <v/>
      </c>
      <c r="P344" s="16"/>
      <c r="Q344" s="16"/>
      <c r="R344" s="66" t="str">
        <f t="shared" si="19"/>
        <v/>
      </c>
      <c r="S344" s="16"/>
      <c r="T344" s="16"/>
      <c r="U344" s="66" t="str">
        <f t="shared" si="20"/>
        <v/>
      </c>
      <c r="V344" s="66"/>
      <c r="W344" s="16"/>
    </row>
    <row r="345" spans="1:23" x14ac:dyDescent="0.25">
      <c r="A345" s="24" t="s">
        <v>39</v>
      </c>
      <c r="B345" s="24"/>
      <c r="C345" s="17"/>
      <c r="D345" s="17"/>
      <c r="E345" s="17"/>
      <c r="F345" s="17"/>
      <c r="G345" s="18" t="s">
        <v>30</v>
      </c>
      <c r="H345" s="74"/>
      <c r="I345" s="74"/>
      <c r="J345" s="16"/>
      <c r="K345" s="16"/>
      <c r="L345" s="66" t="str">
        <f t="shared" si="17"/>
        <v/>
      </c>
      <c r="M345" s="16"/>
      <c r="N345" s="16"/>
      <c r="O345" s="66" t="str">
        <f t="shared" si="18"/>
        <v/>
      </c>
      <c r="P345" s="16"/>
      <c r="Q345" s="16"/>
      <c r="R345" s="66" t="str">
        <f t="shared" si="19"/>
        <v/>
      </c>
      <c r="S345" s="16"/>
      <c r="T345" s="16"/>
      <c r="U345" s="66" t="str">
        <f t="shared" si="20"/>
        <v/>
      </c>
      <c r="V345" s="66"/>
      <c r="W345" s="16"/>
    </row>
    <row r="346" spans="1:23" x14ac:dyDescent="0.25">
      <c r="A346" s="16" t="s">
        <v>39</v>
      </c>
      <c r="B346" s="24"/>
      <c r="C346" s="17"/>
      <c r="D346" s="17"/>
      <c r="E346" s="17"/>
      <c r="F346" s="17"/>
      <c r="G346" s="89" t="s">
        <v>301</v>
      </c>
      <c r="H346" s="74"/>
      <c r="I346" s="74"/>
      <c r="J346" s="88"/>
      <c r="K346" s="88"/>
      <c r="L346" s="191" t="str">
        <f t="shared" si="17"/>
        <v/>
      </c>
      <c r="M346" s="88"/>
      <c r="N346" s="88"/>
      <c r="O346" s="191" t="str">
        <f t="shared" si="18"/>
        <v/>
      </c>
      <c r="P346" s="88"/>
      <c r="Q346" s="88"/>
      <c r="R346" s="191" t="str">
        <f t="shared" si="19"/>
        <v/>
      </c>
      <c r="S346" s="88"/>
      <c r="T346" s="88"/>
      <c r="U346" s="191" t="str">
        <f t="shared" si="20"/>
        <v/>
      </c>
      <c r="V346" s="191"/>
      <c r="W346" s="88"/>
    </row>
    <row r="347" spans="1:23" x14ac:dyDescent="0.25">
      <c r="A347" s="24" t="s">
        <v>39</v>
      </c>
      <c r="B347" s="24"/>
      <c r="C347" s="17"/>
      <c r="D347" s="17"/>
      <c r="E347" s="17"/>
      <c r="F347" s="17"/>
      <c r="G347" s="89" t="s">
        <v>302</v>
      </c>
      <c r="H347" s="74"/>
      <c r="I347" s="74"/>
      <c r="J347" s="88"/>
      <c r="K347" s="88"/>
      <c r="L347" s="191" t="str">
        <f t="shared" si="17"/>
        <v/>
      </c>
      <c r="M347" s="88"/>
      <c r="N347" s="88"/>
      <c r="O347" s="191" t="str">
        <f t="shared" si="18"/>
        <v/>
      </c>
      <c r="P347" s="88"/>
      <c r="Q347" s="88"/>
      <c r="R347" s="191" t="str">
        <f t="shared" si="19"/>
        <v/>
      </c>
      <c r="S347" s="88"/>
      <c r="T347" s="88"/>
      <c r="U347" s="191" t="str">
        <f t="shared" si="20"/>
        <v/>
      </c>
      <c r="V347" s="191"/>
      <c r="W347" s="88"/>
    </row>
    <row r="348" spans="1:23" x14ac:dyDescent="0.25">
      <c r="A348" s="24" t="s">
        <v>39</v>
      </c>
      <c r="B348" s="24"/>
      <c r="C348" s="17"/>
      <c r="D348" s="17"/>
      <c r="E348" s="17"/>
      <c r="F348" s="17"/>
      <c r="G348" s="91" t="s">
        <v>315</v>
      </c>
      <c r="H348" s="74"/>
      <c r="I348" s="74"/>
      <c r="J348" s="193"/>
      <c r="K348" s="193"/>
      <c r="L348" s="173" t="str">
        <f t="shared" si="17"/>
        <v/>
      </c>
      <c r="M348" s="193"/>
      <c r="N348" s="193"/>
      <c r="O348" s="173" t="str">
        <f t="shared" si="18"/>
        <v/>
      </c>
      <c r="P348" s="193"/>
      <c r="Q348" s="193"/>
      <c r="R348" s="173" t="str">
        <f t="shared" si="19"/>
        <v/>
      </c>
      <c r="S348" s="193"/>
      <c r="T348" s="193"/>
      <c r="U348" s="173" t="str">
        <f t="shared" si="20"/>
        <v/>
      </c>
      <c r="V348" s="173"/>
      <c r="W348" s="193"/>
    </row>
    <row r="349" spans="1:23" x14ac:dyDescent="0.25">
      <c r="A349" s="24" t="s">
        <v>39</v>
      </c>
      <c r="B349" s="24"/>
      <c r="C349" s="17"/>
      <c r="D349" s="17"/>
      <c r="E349" s="17"/>
      <c r="F349" s="17"/>
      <c r="G349" s="91" t="s">
        <v>314</v>
      </c>
      <c r="H349" s="74"/>
      <c r="I349" s="74"/>
      <c r="J349" s="193"/>
      <c r="K349" s="193"/>
      <c r="L349" s="173" t="str">
        <f t="shared" si="17"/>
        <v/>
      </c>
      <c r="M349" s="193"/>
      <c r="N349" s="193"/>
      <c r="O349" s="173" t="str">
        <f t="shared" si="18"/>
        <v/>
      </c>
      <c r="P349" s="193"/>
      <c r="Q349" s="193"/>
      <c r="R349" s="173" t="str">
        <f t="shared" si="19"/>
        <v/>
      </c>
      <c r="S349" s="193"/>
      <c r="T349" s="193"/>
      <c r="U349" s="173" t="str">
        <f t="shared" si="20"/>
        <v/>
      </c>
      <c r="V349" s="173"/>
      <c r="W349" s="193"/>
    </row>
    <row r="350" spans="1:23" ht="38.25" customHeight="1" x14ac:dyDescent="0.25">
      <c r="A350" s="31" t="s">
        <v>39</v>
      </c>
      <c r="B350" s="31"/>
      <c r="C350" s="32" t="s">
        <v>7</v>
      </c>
      <c r="D350" s="32" t="s">
        <v>20</v>
      </c>
      <c r="E350" s="60" t="s">
        <v>46</v>
      </c>
      <c r="F350" s="32" t="s">
        <v>215</v>
      </c>
      <c r="G350" s="31" t="s">
        <v>214</v>
      </c>
      <c r="H350" s="60" t="s">
        <v>46</v>
      </c>
      <c r="I350" s="33"/>
      <c r="J350" s="33"/>
      <c r="K350" s="33"/>
      <c r="L350" s="70" t="str">
        <f t="shared" si="17"/>
        <v/>
      </c>
      <c r="M350" s="183"/>
      <c r="N350" s="33"/>
      <c r="O350" s="70" t="str">
        <f t="shared" si="18"/>
        <v/>
      </c>
      <c r="P350" s="183"/>
      <c r="Q350" s="33"/>
      <c r="R350" s="70" t="str">
        <f t="shared" si="19"/>
        <v/>
      </c>
      <c r="S350" s="183"/>
      <c r="T350" s="33"/>
      <c r="U350" s="70" t="str">
        <f t="shared" si="20"/>
        <v/>
      </c>
      <c r="V350" s="182" t="str">
        <f>IF(AND(I350="",U350=""),"",IF(AND(I350&lt;&gt;"",U350=""),"",IF(I350=U350,"conforme au conventionné",IF(I350&gt;U350,"Justifier la sous-réalisation","Justifier la sur-réalisation"))))</f>
        <v/>
      </c>
      <c r="W350" s="183"/>
    </row>
    <row r="351" spans="1:23" x14ac:dyDescent="0.25">
      <c r="A351" s="16" t="s">
        <v>39</v>
      </c>
      <c r="B351" s="16"/>
      <c r="C351" s="17"/>
      <c r="D351" s="17"/>
      <c r="E351" s="17"/>
      <c r="F351" s="17"/>
      <c r="G351" s="18" t="s">
        <v>22</v>
      </c>
      <c r="H351" s="74"/>
      <c r="I351" s="74"/>
      <c r="J351" s="16"/>
      <c r="K351" s="16"/>
      <c r="L351" s="66" t="str">
        <f t="shared" si="17"/>
        <v/>
      </c>
      <c r="M351" s="16"/>
      <c r="N351" s="16"/>
      <c r="O351" s="66" t="str">
        <f t="shared" si="18"/>
        <v/>
      </c>
      <c r="P351" s="16"/>
      <c r="Q351" s="16"/>
      <c r="R351" s="66" t="str">
        <f t="shared" si="19"/>
        <v/>
      </c>
      <c r="S351" s="16"/>
      <c r="T351" s="16"/>
      <c r="U351" s="66" t="str">
        <f t="shared" si="20"/>
        <v/>
      </c>
      <c r="V351" s="66"/>
      <c r="W351" s="16"/>
    </row>
    <row r="352" spans="1:23" x14ac:dyDescent="0.25">
      <c r="A352" s="16" t="s">
        <v>39</v>
      </c>
      <c r="B352" s="16"/>
      <c r="C352" s="17"/>
      <c r="D352" s="17"/>
      <c r="E352" s="17"/>
      <c r="F352" s="17"/>
      <c r="G352" s="18" t="s">
        <v>23</v>
      </c>
      <c r="H352" s="74"/>
      <c r="I352" s="74"/>
      <c r="J352" s="16"/>
      <c r="K352" s="16"/>
      <c r="L352" s="66" t="str">
        <f t="shared" si="17"/>
        <v/>
      </c>
      <c r="M352" s="16"/>
      <c r="N352" s="16"/>
      <c r="O352" s="66" t="str">
        <f t="shared" si="18"/>
        <v/>
      </c>
      <c r="P352" s="16"/>
      <c r="Q352" s="16"/>
      <c r="R352" s="66" t="str">
        <f t="shared" si="19"/>
        <v/>
      </c>
      <c r="S352" s="16"/>
      <c r="T352" s="16"/>
      <c r="U352" s="66" t="str">
        <f t="shared" si="20"/>
        <v/>
      </c>
      <c r="V352" s="66"/>
      <c r="W352" s="16"/>
    </row>
    <row r="353" spans="1:23" x14ac:dyDescent="0.25">
      <c r="A353" s="16" t="s">
        <v>39</v>
      </c>
      <c r="B353" s="16"/>
      <c r="C353" s="17"/>
      <c r="D353" s="17"/>
      <c r="E353" s="17"/>
      <c r="F353" s="17"/>
      <c r="G353" s="18" t="s">
        <v>24</v>
      </c>
      <c r="H353" s="74"/>
      <c r="I353" s="74"/>
      <c r="J353" s="16"/>
      <c r="K353" s="16"/>
      <c r="L353" s="66" t="str">
        <f t="shared" si="17"/>
        <v/>
      </c>
      <c r="M353" s="16"/>
      <c r="N353" s="16"/>
      <c r="O353" s="66" t="str">
        <f t="shared" si="18"/>
        <v/>
      </c>
      <c r="P353" s="16"/>
      <c r="Q353" s="16"/>
      <c r="R353" s="66" t="str">
        <f t="shared" si="19"/>
        <v/>
      </c>
      <c r="S353" s="16"/>
      <c r="T353" s="16"/>
      <c r="U353" s="66" t="str">
        <f t="shared" si="20"/>
        <v/>
      </c>
      <c r="V353" s="66"/>
      <c r="W353" s="16"/>
    </row>
    <row r="354" spans="1:23" x14ac:dyDescent="0.25">
      <c r="A354" s="16" t="s">
        <v>39</v>
      </c>
      <c r="B354" s="16"/>
      <c r="C354" s="17"/>
      <c r="D354" s="17"/>
      <c r="E354" s="17"/>
      <c r="F354" s="17"/>
      <c r="G354" s="13" t="s">
        <v>25</v>
      </c>
      <c r="H354" s="75"/>
      <c r="I354" s="75"/>
      <c r="J354" s="12"/>
      <c r="K354" s="12"/>
      <c r="L354" s="65" t="str">
        <f t="shared" si="17"/>
        <v/>
      </c>
      <c r="M354" s="12"/>
      <c r="N354" s="12"/>
      <c r="O354" s="65" t="str">
        <f t="shared" si="18"/>
        <v/>
      </c>
      <c r="P354" s="12"/>
      <c r="Q354" s="12"/>
      <c r="R354" s="65" t="str">
        <f t="shared" si="19"/>
        <v/>
      </c>
      <c r="S354" s="12"/>
      <c r="T354" s="12"/>
      <c r="U354" s="65" t="str">
        <f t="shared" si="20"/>
        <v/>
      </c>
      <c r="V354" s="65"/>
      <c r="W354" s="12"/>
    </row>
    <row r="355" spans="1:23" x14ac:dyDescent="0.25">
      <c r="A355" s="16" t="s">
        <v>39</v>
      </c>
      <c r="B355" s="16"/>
      <c r="C355" s="17"/>
      <c r="D355" s="17"/>
      <c r="E355" s="17"/>
      <c r="F355" s="17"/>
      <c r="G355" s="13" t="s">
        <v>26</v>
      </c>
      <c r="H355" s="75"/>
      <c r="I355" s="75"/>
      <c r="J355" s="12"/>
      <c r="K355" s="12"/>
      <c r="L355" s="65" t="str">
        <f t="shared" si="17"/>
        <v/>
      </c>
      <c r="M355" s="12"/>
      <c r="N355" s="12"/>
      <c r="O355" s="65" t="str">
        <f t="shared" si="18"/>
        <v/>
      </c>
      <c r="P355" s="12"/>
      <c r="Q355" s="12"/>
      <c r="R355" s="65" t="str">
        <f t="shared" si="19"/>
        <v/>
      </c>
      <c r="S355" s="12"/>
      <c r="T355" s="12"/>
      <c r="U355" s="65" t="str">
        <f t="shared" si="20"/>
        <v/>
      </c>
      <c r="V355" s="65"/>
      <c r="W355" s="12"/>
    </row>
    <row r="356" spans="1:23" x14ac:dyDescent="0.25">
      <c r="A356" s="16" t="s">
        <v>39</v>
      </c>
      <c r="B356" s="16"/>
      <c r="C356" s="17"/>
      <c r="D356" s="17"/>
      <c r="E356" s="17"/>
      <c r="F356" s="17"/>
      <c r="G356" s="13" t="s">
        <v>27</v>
      </c>
      <c r="H356" s="75"/>
      <c r="I356" s="75"/>
      <c r="J356" s="12"/>
      <c r="K356" s="12"/>
      <c r="L356" s="65" t="str">
        <f t="shared" si="17"/>
        <v/>
      </c>
      <c r="M356" s="12"/>
      <c r="N356" s="12"/>
      <c r="O356" s="65" t="str">
        <f t="shared" si="18"/>
        <v/>
      </c>
      <c r="P356" s="12"/>
      <c r="Q356" s="12"/>
      <c r="R356" s="65" t="str">
        <f t="shared" si="19"/>
        <v/>
      </c>
      <c r="S356" s="12"/>
      <c r="T356" s="12"/>
      <c r="U356" s="65" t="str">
        <f t="shared" si="20"/>
        <v/>
      </c>
      <c r="V356" s="65"/>
      <c r="W356" s="12"/>
    </row>
    <row r="357" spans="1:23" x14ac:dyDescent="0.25">
      <c r="A357" s="16" t="s">
        <v>39</v>
      </c>
      <c r="B357" s="16"/>
      <c r="C357" s="17"/>
      <c r="D357" s="17"/>
      <c r="E357" s="17"/>
      <c r="F357" s="17"/>
      <c r="G357" s="18" t="s">
        <v>28</v>
      </c>
      <c r="H357" s="74"/>
      <c r="I357" s="74"/>
      <c r="J357" s="16"/>
      <c r="K357" s="16"/>
      <c r="L357" s="66" t="str">
        <f t="shared" si="17"/>
        <v/>
      </c>
      <c r="M357" s="16"/>
      <c r="N357" s="16"/>
      <c r="O357" s="66" t="str">
        <f t="shared" si="18"/>
        <v/>
      </c>
      <c r="P357" s="16"/>
      <c r="Q357" s="16"/>
      <c r="R357" s="66" t="str">
        <f t="shared" si="19"/>
        <v/>
      </c>
      <c r="S357" s="16"/>
      <c r="T357" s="16"/>
      <c r="U357" s="66" t="str">
        <f t="shared" si="20"/>
        <v/>
      </c>
      <c r="V357" s="66"/>
      <c r="W357" s="16"/>
    </row>
    <row r="358" spans="1:23" x14ac:dyDescent="0.25">
      <c r="A358" s="16" t="s">
        <v>39</v>
      </c>
      <c r="B358" s="16"/>
      <c r="C358" s="17"/>
      <c r="D358" s="17"/>
      <c r="E358" s="17"/>
      <c r="F358" s="17"/>
      <c r="G358" s="18" t="s">
        <v>29</v>
      </c>
      <c r="H358" s="74"/>
      <c r="I358" s="74"/>
      <c r="J358" s="16"/>
      <c r="K358" s="16"/>
      <c r="L358" s="66" t="str">
        <f t="shared" si="17"/>
        <v/>
      </c>
      <c r="M358" s="16"/>
      <c r="N358" s="16"/>
      <c r="O358" s="66" t="str">
        <f t="shared" si="18"/>
        <v/>
      </c>
      <c r="P358" s="16"/>
      <c r="Q358" s="16"/>
      <c r="R358" s="66" t="str">
        <f t="shared" si="19"/>
        <v/>
      </c>
      <c r="S358" s="16"/>
      <c r="T358" s="16"/>
      <c r="U358" s="66" t="str">
        <f t="shared" si="20"/>
        <v/>
      </c>
      <c r="V358" s="66"/>
      <c r="W358" s="16"/>
    </row>
    <row r="359" spans="1:23" x14ac:dyDescent="0.25">
      <c r="A359" s="24" t="s">
        <v>39</v>
      </c>
      <c r="B359" s="24"/>
      <c r="C359" s="17"/>
      <c r="D359" s="17"/>
      <c r="E359" s="17"/>
      <c r="F359" s="17"/>
      <c r="G359" s="18" t="s">
        <v>30</v>
      </c>
      <c r="H359" s="74"/>
      <c r="I359" s="74"/>
      <c r="J359" s="16"/>
      <c r="K359" s="16"/>
      <c r="L359" s="66" t="str">
        <f t="shared" si="17"/>
        <v/>
      </c>
      <c r="M359" s="16"/>
      <c r="N359" s="16"/>
      <c r="O359" s="66" t="str">
        <f t="shared" si="18"/>
        <v/>
      </c>
      <c r="P359" s="16"/>
      <c r="Q359" s="16"/>
      <c r="R359" s="66" t="str">
        <f t="shared" si="19"/>
        <v/>
      </c>
      <c r="S359" s="16"/>
      <c r="T359" s="16"/>
      <c r="U359" s="66" t="str">
        <f t="shared" si="20"/>
        <v/>
      </c>
      <c r="V359" s="66"/>
      <c r="W359" s="16"/>
    </row>
    <row r="360" spans="1:23" x14ac:dyDescent="0.25">
      <c r="A360" s="16" t="s">
        <v>39</v>
      </c>
      <c r="B360" s="24"/>
      <c r="C360" s="17"/>
      <c r="D360" s="17"/>
      <c r="E360" s="17"/>
      <c r="F360" s="17"/>
      <c r="G360" s="89" t="s">
        <v>301</v>
      </c>
      <c r="H360" s="74"/>
      <c r="I360" s="74"/>
      <c r="J360" s="88"/>
      <c r="K360" s="88"/>
      <c r="L360" s="191" t="str">
        <f t="shared" si="17"/>
        <v/>
      </c>
      <c r="M360" s="88"/>
      <c r="N360" s="88"/>
      <c r="O360" s="191" t="str">
        <f t="shared" si="18"/>
        <v/>
      </c>
      <c r="P360" s="88"/>
      <c r="Q360" s="88"/>
      <c r="R360" s="191" t="str">
        <f t="shared" si="19"/>
        <v/>
      </c>
      <c r="S360" s="88"/>
      <c r="T360" s="88"/>
      <c r="U360" s="191" t="str">
        <f t="shared" si="20"/>
        <v/>
      </c>
      <c r="V360" s="191"/>
      <c r="W360" s="88"/>
    </row>
    <row r="361" spans="1:23" x14ac:dyDescent="0.25">
      <c r="A361" s="24" t="s">
        <v>39</v>
      </c>
      <c r="B361" s="24"/>
      <c r="C361" s="17"/>
      <c r="D361" s="17"/>
      <c r="E361" s="17"/>
      <c r="F361" s="17"/>
      <c r="G361" s="89" t="s">
        <v>302</v>
      </c>
      <c r="H361" s="74"/>
      <c r="I361" s="74"/>
      <c r="J361" s="88"/>
      <c r="K361" s="88"/>
      <c r="L361" s="191" t="str">
        <f t="shared" si="17"/>
        <v/>
      </c>
      <c r="M361" s="88"/>
      <c r="N361" s="88"/>
      <c r="O361" s="191" t="str">
        <f t="shared" si="18"/>
        <v/>
      </c>
      <c r="P361" s="88"/>
      <c r="Q361" s="88"/>
      <c r="R361" s="191" t="str">
        <f t="shared" si="19"/>
        <v/>
      </c>
      <c r="S361" s="88"/>
      <c r="T361" s="88"/>
      <c r="U361" s="191" t="str">
        <f t="shared" si="20"/>
        <v/>
      </c>
      <c r="V361" s="191"/>
      <c r="W361" s="88"/>
    </row>
    <row r="362" spans="1:23" x14ac:dyDescent="0.25">
      <c r="A362" s="24" t="s">
        <v>39</v>
      </c>
      <c r="B362" s="24"/>
      <c r="C362" s="17"/>
      <c r="D362" s="17"/>
      <c r="E362" s="17"/>
      <c r="F362" s="17"/>
      <c r="G362" s="91" t="s">
        <v>315</v>
      </c>
      <c r="H362" s="74"/>
      <c r="I362" s="74"/>
      <c r="J362" s="193"/>
      <c r="K362" s="193"/>
      <c r="L362" s="173" t="str">
        <f t="shared" si="17"/>
        <v/>
      </c>
      <c r="M362" s="193"/>
      <c r="N362" s="193"/>
      <c r="O362" s="173" t="str">
        <f t="shared" si="18"/>
        <v/>
      </c>
      <c r="P362" s="193"/>
      <c r="Q362" s="193"/>
      <c r="R362" s="173" t="str">
        <f t="shared" si="19"/>
        <v/>
      </c>
      <c r="S362" s="193"/>
      <c r="T362" s="193"/>
      <c r="U362" s="173" t="str">
        <f t="shared" si="20"/>
        <v/>
      </c>
      <c r="V362" s="173"/>
      <c r="W362" s="193"/>
    </row>
    <row r="363" spans="1:23" x14ac:dyDescent="0.25">
      <c r="A363" s="24" t="s">
        <v>39</v>
      </c>
      <c r="B363" s="24"/>
      <c r="C363" s="17"/>
      <c r="D363" s="17"/>
      <c r="E363" s="17"/>
      <c r="F363" s="17"/>
      <c r="G363" s="91" t="s">
        <v>314</v>
      </c>
      <c r="H363" s="74"/>
      <c r="I363" s="74"/>
      <c r="J363" s="193"/>
      <c r="K363" s="193"/>
      <c r="L363" s="173" t="str">
        <f t="shared" si="17"/>
        <v/>
      </c>
      <c r="M363" s="193"/>
      <c r="N363" s="193"/>
      <c r="O363" s="173" t="str">
        <f t="shared" si="18"/>
        <v/>
      </c>
      <c r="P363" s="193"/>
      <c r="Q363" s="193"/>
      <c r="R363" s="173" t="str">
        <f t="shared" si="19"/>
        <v/>
      </c>
      <c r="S363" s="193"/>
      <c r="T363" s="193"/>
      <c r="U363" s="173" t="str">
        <f t="shared" si="20"/>
        <v/>
      </c>
      <c r="V363" s="173"/>
      <c r="W363" s="193"/>
    </row>
    <row r="364" spans="1:23" ht="38.25" customHeight="1" x14ac:dyDescent="0.25">
      <c r="A364" s="31" t="s">
        <v>39</v>
      </c>
      <c r="B364" s="31"/>
      <c r="C364" s="32" t="s">
        <v>7</v>
      </c>
      <c r="D364" s="32" t="s">
        <v>20</v>
      </c>
      <c r="E364" s="60" t="s">
        <v>43</v>
      </c>
      <c r="F364" s="32" t="s">
        <v>217</v>
      </c>
      <c r="G364" s="31" t="s">
        <v>216</v>
      </c>
      <c r="H364" s="60" t="s">
        <v>43</v>
      </c>
      <c r="I364" s="33"/>
      <c r="J364" s="33"/>
      <c r="K364" s="33"/>
      <c r="L364" s="70" t="str">
        <f t="shared" si="17"/>
        <v/>
      </c>
      <c r="M364" s="183"/>
      <c r="N364" s="33"/>
      <c r="O364" s="70" t="str">
        <f t="shared" si="18"/>
        <v/>
      </c>
      <c r="P364" s="183"/>
      <c r="Q364" s="33"/>
      <c r="R364" s="70" t="str">
        <f t="shared" si="19"/>
        <v/>
      </c>
      <c r="S364" s="33"/>
      <c r="T364" s="33"/>
      <c r="U364" s="70" t="str">
        <f t="shared" si="20"/>
        <v/>
      </c>
      <c r="V364" s="182" t="str">
        <f>IF(AND(I364="",U364=""),"",IF(AND(I364&lt;&gt;"",U364=""),"",IF(I364=U364,"conforme au conventionné",IF(I364&gt;U364,"Justifier la sous-réalisation","Justifier la sur-réalisation"))))</f>
        <v/>
      </c>
      <c r="W364" s="183"/>
    </row>
    <row r="365" spans="1:23" x14ac:dyDescent="0.25">
      <c r="A365" s="16" t="s">
        <v>39</v>
      </c>
      <c r="B365" s="16"/>
      <c r="C365" s="17"/>
      <c r="D365" s="17"/>
      <c r="E365" s="17"/>
      <c r="F365" s="17"/>
      <c r="G365" s="18" t="s">
        <v>22</v>
      </c>
      <c r="H365" s="74"/>
      <c r="I365" s="74"/>
      <c r="J365" s="16"/>
      <c r="K365" s="16"/>
      <c r="L365" s="66" t="str">
        <f t="shared" si="17"/>
        <v/>
      </c>
      <c r="M365" s="16"/>
      <c r="N365" s="16"/>
      <c r="O365" s="66" t="str">
        <f t="shared" si="18"/>
        <v/>
      </c>
      <c r="P365" s="16"/>
      <c r="Q365" s="16"/>
      <c r="R365" s="66" t="str">
        <f t="shared" si="19"/>
        <v/>
      </c>
      <c r="S365" s="16"/>
      <c r="T365" s="16"/>
      <c r="U365" s="66" t="str">
        <f t="shared" si="20"/>
        <v/>
      </c>
      <c r="V365" s="66"/>
      <c r="W365" s="16"/>
    </row>
    <row r="366" spans="1:23" x14ac:dyDescent="0.25">
      <c r="A366" s="16" t="s">
        <v>39</v>
      </c>
      <c r="B366" s="16"/>
      <c r="C366" s="17"/>
      <c r="D366" s="17"/>
      <c r="E366" s="17"/>
      <c r="F366" s="17"/>
      <c r="G366" s="18" t="s">
        <v>23</v>
      </c>
      <c r="H366" s="74"/>
      <c r="I366" s="74"/>
      <c r="J366" s="16"/>
      <c r="K366" s="16"/>
      <c r="L366" s="66" t="str">
        <f t="shared" si="17"/>
        <v/>
      </c>
      <c r="M366" s="16"/>
      <c r="N366" s="16"/>
      <c r="O366" s="66" t="str">
        <f t="shared" si="18"/>
        <v/>
      </c>
      <c r="P366" s="16"/>
      <c r="Q366" s="16"/>
      <c r="R366" s="66" t="str">
        <f t="shared" si="19"/>
        <v/>
      </c>
      <c r="S366" s="16"/>
      <c r="T366" s="16"/>
      <c r="U366" s="66" t="str">
        <f t="shared" si="20"/>
        <v/>
      </c>
      <c r="V366" s="66"/>
      <c r="W366" s="16"/>
    </row>
    <row r="367" spans="1:23" x14ac:dyDescent="0.25">
      <c r="A367" s="16" t="s">
        <v>39</v>
      </c>
      <c r="B367" s="16"/>
      <c r="C367" s="17"/>
      <c r="D367" s="17"/>
      <c r="E367" s="17"/>
      <c r="F367" s="17"/>
      <c r="G367" s="18" t="s">
        <v>24</v>
      </c>
      <c r="H367" s="74"/>
      <c r="I367" s="74"/>
      <c r="J367" s="16"/>
      <c r="K367" s="16"/>
      <c r="L367" s="66" t="str">
        <f t="shared" si="17"/>
        <v/>
      </c>
      <c r="M367" s="16"/>
      <c r="N367" s="16"/>
      <c r="O367" s="66" t="str">
        <f t="shared" si="18"/>
        <v/>
      </c>
      <c r="P367" s="16"/>
      <c r="Q367" s="16"/>
      <c r="R367" s="66" t="str">
        <f t="shared" si="19"/>
        <v/>
      </c>
      <c r="S367" s="16"/>
      <c r="T367" s="16"/>
      <c r="U367" s="66" t="str">
        <f t="shared" si="20"/>
        <v/>
      </c>
      <c r="V367" s="66"/>
      <c r="W367" s="16"/>
    </row>
    <row r="368" spans="1:23" x14ac:dyDescent="0.25">
      <c r="A368" s="16" t="s">
        <v>39</v>
      </c>
      <c r="B368" s="16"/>
      <c r="C368" s="17"/>
      <c r="D368" s="17"/>
      <c r="E368" s="17"/>
      <c r="F368" s="17"/>
      <c r="G368" s="13" t="s">
        <v>25</v>
      </c>
      <c r="H368" s="75"/>
      <c r="I368" s="75"/>
      <c r="J368" s="12"/>
      <c r="K368" s="12"/>
      <c r="L368" s="65" t="str">
        <f t="shared" si="17"/>
        <v/>
      </c>
      <c r="M368" s="12"/>
      <c r="N368" s="12"/>
      <c r="O368" s="65" t="str">
        <f t="shared" si="18"/>
        <v/>
      </c>
      <c r="P368" s="12"/>
      <c r="Q368" s="12"/>
      <c r="R368" s="65" t="str">
        <f t="shared" si="19"/>
        <v/>
      </c>
      <c r="S368" s="12"/>
      <c r="T368" s="12"/>
      <c r="U368" s="65" t="str">
        <f t="shared" si="20"/>
        <v/>
      </c>
      <c r="V368" s="65"/>
      <c r="W368" s="12"/>
    </row>
    <row r="369" spans="1:23" x14ac:dyDescent="0.25">
      <c r="A369" s="16" t="s">
        <v>39</v>
      </c>
      <c r="B369" s="16"/>
      <c r="C369" s="17"/>
      <c r="D369" s="17"/>
      <c r="E369" s="17"/>
      <c r="F369" s="17"/>
      <c r="G369" s="13" t="s">
        <v>26</v>
      </c>
      <c r="H369" s="75"/>
      <c r="I369" s="75"/>
      <c r="J369" s="12"/>
      <c r="K369" s="12"/>
      <c r="L369" s="65" t="str">
        <f t="shared" si="17"/>
        <v/>
      </c>
      <c r="M369" s="12"/>
      <c r="N369" s="12"/>
      <c r="O369" s="65" t="str">
        <f t="shared" si="18"/>
        <v/>
      </c>
      <c r="P369" s="12"/>
      <c r="Q369" s="12"/>
      <c r="R369" s="65" t="str">
        <f t="shared" si="19"/>
        <v/>
      </c>
      <c r="S369" s="12"/>
      <c r="T369" s="12"/>
      <c r="U369" s="65" t="str">
        <f t="shared" si="20"/>
        <v/>
      </c>
      <c r="V369" s="65"/>
      <c r="W369" s="12"/>
    </row>
    <row r="370" spans="1:23" x14ac:dyDescent="0.25">
      <c r="A370" s="16" t="s">
        <v>39</v>
      </c>
      <c r="B370" s="16"/>
      <c r="C370" s="17"/>
      <c r="D370" s="17"/>
      <c r="E370" s="17"/>
      <c r="F370" s="17"/>
      <c r="G370" s="13" t="s">
        <v>27</v>
      </c>
      <c r="H370" s="75"/>
      <c r="I370" s="75"/>
      <c r="J370" s="12"/>
      <c r="K370" s="12"/>
      <c r="L370" s="65" t="str">
        <f t="shared" si="17"/>
        <v/>
      </c>
      <c r="M370" s="12"/>
      <c r="N370" s="12"/>
      <c r="O370" s="65" t="str">
        <f t="shared" si="18"/>
        <v/>
      </c>
      <c r="P370" s="12"/>
      <c r="Q370" s="12"/>
      <c r="R370" s="65" t="str">
        <f t="shared" si="19"/>
        <v/>
      </c>
      <c r="S370" s="12"/>
      <c r="T370" s="12"/>
      <c r="U370" s="65" t="str">
        <f t="shared" si="20"/>
        <v/>
      </c>
      <c r="V370" s="65"/>
      <c r="W370" s="12"/>
    </row>
    <row r="371" spans="1:23" x14ac:dyDescent="0.25">
      <c r="A371" s="16" t="s">
        <v>39</v>
      </c>
      <c r="B371" s="16"/>
      <c r="C371" s="17"/>
      <c r="D371" s="17"/>
      <c r="E371" s="17"/>
      <c r="F371" s="17"/>
      <c r="G371" s="18" t="s">
        <v>28</v>
      </c>
      <c r="H371" s="74"/>
      <c r="I371" s="74"/>
      <c r="J371" s="16"/>
      <c r="K371" s="16"/>
      <c r="L371" s="66" t="str">
        <f t="shared" si="17"/>
        <v/>
      </c>
      <c r="M371" s="16"/>
      <c r="N371" s="16"/>
      <c r="O371" s="66" t="str">
        <f t="shared" si="18"/>
        <v/>
      </c>
      <c r="P371" s="16"/>
      <c r="Q371" s="16"/>
      <c r="R371" s="66" t="str">
        <f t="shared" si="19"/>
        <v/>
      </c>
      <c r="S371" s="16"/>
      <c r="T371" s="16"/>
      <c r="U371" s="66" t="str">
        <f t="shared" si="20"/>
        <v/>
      </c>
      <c r="V371" s="66"/>
      <c r="W371" s="16"/>
    </row>
    <row r="372" spans="1:23" x14ac:dyDescent="0.25">
      <c r="A372" s="16" t="s">
        <v>39</v>
      </c>
      <c r="B372" s="16"/>
      <c r="C372" s="17"/>
      <c r="D372" s="17"/>
      <c r="E372" s="17"/>
      <c r="F372" s="17"/>
      <c r="G372" s="18" t="s">
        <v>29</v>
      </c>
      <c r="H372" s="74"/>
      <c r="I372" s="74"/>
      <c r="J372" s="16"/>
      <c r="K372" s="16"/>
      <c r="L372" s="66" t="str">
        <f t="shared" si="17"/>
        <v/>
      </c>
      <c r="M372" s="16"/>
      <c r="N372" s="16"/>
      <c r="O372" s="66" t="str">
        <f t="shared" si="18"/>
        <v/>
      </c>
      <c r="P372" s="16"/>
      <c r="Q372" s="16"/>
      <c r="R372" s="66" t="str">
        <f t="shared" si="19"/>
        <v/>
      </c>
      <c r="S372" s="16"/>
      <c r="T372" s="16"/>
      <c r="U372" s="66" t="str">
        <f t="shared" si="20"/>
        <v/>
      </c>
      <c r="V372" s="66"/>
      <c r="W372" s="16"/>
    </row>
    <row r="373" spans="1:23" x14ac:dyDescent="0.25">
      <c r="A373" s="24" t="s">
        <v>39</v>
      </c>
      <c r="B373" s="24"/>
      <c r="C373" s="17"/>
      <c r="D373" s="17"/>
      <c r="E373" s="17"/>
      <c r="F373" s="17"/>
      <c r="G373" s="18" t="s">
        <v>30</v>
      </c>
      <c r="H373" s="74"/>
      <c r="I373" s="74"/>
      <c r="J373" s="16"/>
      <c r="K373" s="16"/>
      <c r="L373" s="66" t="str">
        <f t="shared" si="17"/>
        <v/>
      </c>
      <c r="M373" s="16"/>
      <c r="N373" s="16"/>
      <c r="O373" s="66" t="str">
        <f t="shared" si="18"/>
        <v/>
      </c>
      <c r="P373" s="16"/>
      <c r="Q373" s="16"/>
      <c r="R373" s="66" t="str">
        <f t="shared" si="19"/>
        <v/>
      </c>
      <c r="S373" s="16"/>
      <c r="T373" s="16"/>
      <c r="U373" s="66" t="str">
        <f t="shared" si="20"/>
        <v/>
      </c>
      <c r="V373" s="66"/>
      <c r="W373" s="16"/>
    </row>
    <row r="374" spans="1:23" x14ac:dyDescent="0.25">
      <c r="A374" s="16" t="s">
        <v>39</v>
      </c>
      <c r="B374" s="24"/>
      <c r="C374" s="17"/>
      <c r="D374" s="17"/>
      <c r="E374" s="17"/>
      <c r="F374" s="17"/>
      <c r="G374" s="89" t="s">
        <v>301</v>
      </c>
      <c r="H374" s="74"/>
      <c r="I374" s="74"/>
      <c r="J374" s="88"/>
      <c r="K374" s="88"/>
      <c r="L374" s="195" t="str">
        <f t="shared" si="17"/>
        <v/>
      </c>
      <c r="M374" s="88"/>
      <c r="N374" s="88"/>
      <c r="O374" s="191" t="str">
        <f t="shared" si="18"/>
        <v/>
      </c>
      <c r="P374" s="88"/>
      <c r="Q374" s="88"/>
      <c r="R374" s="191" t="str">
        <f t="shared" si="19"/>
        <v/>
      </c>
      <c r="S374" s="88"/>
      <c r="T374" s="88"/>
      <c r="U374" s="191"/>
      <c r="V374" s="191"/>
      <c r="W374" s="88"/>
    </row>
    <row r="375" spans="1:23" x14ac:dyDescent="0.25">
      <c r="A375" s="24" t="s">
        <v>39</v>
      </c>
      <c r="B375" s="24"/>
      <c r="C375" s="17"/>
      <c r="D375" s="17"/>
      <c r="E375" s="17"/>
      <c r="F375" s="17"/>
      <c r="G375" s="89" t="s">
        <v>302</v>
      </c>
      <c r="H375" s="74"/>
      <c r="I375" s="74"/>
      <c r="J375" s="88"/>
      <c r="K375" s="88"/>
      <c r="L375" s="191" t="str">
        <f t="shared" si="17"/>
        <v/>
      </c>
      <c r="M375" s="88"/>
      <c r="N375" s="88"/>
      <c r="O375" s="191" t="str">
        <f t="shared" si="18"/>
        <v/>
      </c>
      <c r="P375" s="88"/>
      <c r="Q375" s="88"/>
      <c r="R375" s="191" t="str">
        <f t="shared" si="19"/>
        <v/>
      </c>
      <c r="S375" s="88"/>
      <c r="T375" s="88"/>
      <c r="U375" s="191"/>
      <c r="V375" s="191"/>
      <c r="W375" s="88"/>
    </row>
    <row r="376" spans="1:23" x14ac:dyDescent="0.25">
      <c r="A376" s="24" t="s">
        <v>39</v>
      </c>
      <c r="B376" s="24"/>
      <c r="C376" s="17"/>
      <c r="D376" s="17"/>
      <c r="E376" s="17"/>
      <c r="F376" s="17"/>
      <c r="G376" s="91" t="s">
        <v>315</v>
      </c>
      <c r="H376" s="74"/>
      <c r="I376" s="74"/>
      <c r="J376" s="193"/>
      <c r="K376" s="193"/>
      <c r="L376" s="173" t="str">
        <f t="shared" si="17"/>
        <v/>
      </c>
      <c r="M376" s="193"/>
      <c r="N376" s="193"/>
      <c r="O376" s="173" t="str">
        <f t="shared" si="18"/>
        <v/>
      </c>
      <c r="P376" s="193"/>
      <c r="Q376" s="193"/>
      <c r="R376" s="173" t="str">
        <f t="shared" si="19"/>
        <v/>
      </c>
      <c r="S376" s="193"/>
      <c r="T376" s="193"/>
      <c r="U376" s="173"/>
      <c r="V376" s="173"/>
      <c r="W376" s="193"/>
    </row>
    <row r="377" spans="1:23" x14ac:dyDescent="0.25">
      <c r="A377" s="24" t="s">
        <v>39</v>
      </c>
      <c r="B377" s="24"/>
      <c r="C377" s="17"/>
      <c r="D377" s="17"/>
      <c r="E377" s="17"/>
      <c r="F377" s="17"/>
      <c r="G377" s="91" t="s">
        <v>314</v>
      </c>
      <c r="H377" s="74"/>
      <c r="I377" s="74"/>
      <c r="J377" s="193"/>
      <c r="K377" s="193"/>
      <c r="L377" s="173" t="str">
        <f t="shared" si="17"/>
        <v/>
      </c>
      <c r="M377" s="193"/>
      <c r="N377" s="193"/>
      <c r="O377" s="173" t="str">
        <f t="shared" si="18"/>
        <v/>
      </c>
      <c r="P377" s="193"/>
      <c r="Q377" s="193"/>
      <c r="R377" s="173" t="str">
        <f t="shared" si="19"/>
        <v/>
      </c>
      <c r="S377" s="193"/>
      <c r="T377" s="193"/>
      <c r="U377" s="173"/>
      <c r="V377" s="173"/>
      <c r="W377" s="193"/>
    </row>
    <row r="378" spans="1:23" ht="38.25" customHeight="1" x14ac:dyDescent="0.25">
      <c r="A378" s="31" t="s">
        <v>39</v>
      </c>
      <c r="B378" s="31"/>
      <c r="C378" s="32" t="s">
        <v>7</v>
      </c>
      <c r="D378" s="32" t="s">
        <v>20</v>
      </c>
      <c r="E378" s="60" t="s">
        <v>43</v>
      </c>
      <c r="F378" s="32" t="s">
        <v>219</v>
      </c>
      <c r="G378" s="31" t="s">
        <v>218</v>
      </c>
      <c r="H378" s="60" t="s">
        <v>43</v>
      </c>
      <c r="I378" s="33"/>
      <c r="J378" s="33"/>
      <c r="K378" s="33"/>
      <c r="L378" s="70" t="str">
        <f t="shared" si="17"/>
        <v/>
      </c>
      <c r="M378" s="183"/>
      <c r="N378" s="33"/>
      <c r="O378" s="70" t="str">
        <f t="shared" si="18"/>
        <v/>
      </c>
      <c r="P378" s="183"/>
      <c r="Q378" s="33"/>
      <c r="R378" s="70" t="str">
        <f t="shared" si="19"/>
        <v/>
      </c>
      <c r="S378" s="183"/>
      <c r="T378" s="33"/>
      <c r="U378" s="70" t="str">
        <f t="shared" si="20"/>
        <v/>
      </c>
      <c r="V378" s="182" t="str">
        <f>IF(AND(I378="",U378=""),"",IF(AND(I378&lt;&gt;"",U378=""),"",IF(I378=U378,"conforme au conventionné",IF(I378&gt;U378,"Justifier la sous-réalisation","Justifier la sur-réalisation"))))</f>
        <v/>
      </c>
      <c r="W378" s="183"/>
    </row>
    <row r="379" spans="1:23" x14ac:dyDescent="0.25">
      <c r="A379" s="16" t="s">
        <v>39</v>
      </c>
      <c r="B379" s="16"/>
      <c r="C379" s="17"/>
      <c r="D379" s="17"/>
      <c r="E379" s="17"/>
      <c r="F379" s="17"/>
      <c r="G379" s="18" t="s">
        <v>22</v>
      </c>
      <c r="H379" s="74"/>
      <c r="I379" s="74"/>
      <c r="J379" s="16"/>
      <c r="K379" s="16"/>
      <c r="L379" s="66" t="str">
        <f t="shared" si="17"/>
        <v/>
      </c>
      <c r="M379" s="16"/>
      <c r="N379" s="16"/>
      <c r="O379" s="66" t="str">
        <f t="shared" si="18"/>
        <v/>
      </c>
      <c r="P379" s="16"/>
      <c r="Q379" s="16"/>
      <c r="R379" s="66" t="str">
        <f t="shared" si="19"/>
        <v/>
      </c>
      <c r="S379" s="16"/>
      <c r="T379" s="16"/>
      <c r="U379" s="66" t="str">
        <f t="shared" si="20"/>
        <v/>
      </c>
      <c r="V379" s="66"/>
      <c r="W379" s="16"/>
    </row>
    <row r="380" spans="1:23" x14ac:dyDescent="0.25">
      <c r="A380" s="16" t="s">
        <v>39</v>
      </c>
      <c r="B380" s="16"/>
      <c r="C380" s="17"/>
      <c r="D380" s="17"/>
      <c r="E380" s="17"/>
      <c r="F380" s="17"/>
      <c r="G380" s="18" t="s">
        <v>23</v>
      </c>
      <c r="H380" s="74"/>
      <c r="I380" s="74"/>
      <c r="J380" s="16"/>
      <c r="K380" s="16"/>
      <c r="L380" s="66" t="str">
        <f t="shared" si="17"/>
        <v/>
      </c>
      <c r="M380" s="16"/>
      <c r="N380" s="16"/>
      <c r="O380" s="66" t="str">
        <f t="shared" si="18"/>
        <v/>
      </c>
      <c r="P380" s="16"/>
      <c r="Q380" s="16"/>
      <c r="R380" s="66" t="str">
        <f t="shared" si="19"/>
        <v/>
      </c>
      <c r="S380" s="16"/>
      <c r="T380" s="16"/>
      <c r="U380" s="66" t="str">
        <f t="shared" si="20"/>
        <v/>
      </c>
      <c r="V380" s="66"/>
      <c r="W380" s="16"/>
    </row>
    <row r="381" spans="1:23" x14ac:dyDescent="0.25">
      <c r="A381" s="16" t="s">
        <v>39</v>
      </c>
      <c r="B381" s="16"/>
      <c r="C381" s="17"/>
      <c r="D381" s="17"/>
      <c r="E381" s="17"/>
      <c r="F381" s="17"/>
      <c r="G381" s="18" t="s">
        <v>24</v>
      </c>
      <c r="H381" s="74"/>
      <c r="I381" s="74"/>
      <c r="J381" s="16"/>
      <c r="K381" s="16"/>
      <c r="L381" s="66" t="str">
        <f t="shared" si="17"/>
        <v/>
      </c>
      <c r="M381" s="16"/>
      <c r="N381" s="16"/>
      <c r="O381" s="66" t="str">
        <f t="shared" si="18"/>
        <v/>
      </c>
      <c r="P381" s="16"/>
      <c r="Q381" s="16"/>
      <c r="R381" s="66" t="str">
        <f t="shared" si="19"/>
        <v/>
      </c>
      <c r="S381" s="16"/>
      <c r="T381" s="16"/>
      <c r="U381" s="66" t="str">
        <f t="shared" si="20"/>
        <v/>
      </c>
      <c r="V381" s="66"/>
      <c r="W381" s="16"/>
    </row>
    <row r="382" spans="1:23" x14ac:dyDescent="0.25">
      <c r="A382" s="16" t="s">
        <v>39</v>
      </c>
      <c r="B382" s="16"/>
      <c r="C382" s="17"/>
      <c r="D382" s="17"/>
      <c r="E382" s="17"/>
      <c r="F382" s="17"/>
      <c r="G382" s="13" t="s">
        <v>25</v>
      </c>
      <c r="H382" s="75"/>
      <c r="I382" s="75"/>
      <c r="J382" s="12"/>
      <c r="K382" s="12"/>
      <c r="L382" s="65" t="str">
        <f t="shared" si="17"/>
        <v/>
      </c>
      <c r="M382" s="12"/>
      <c r="N382" s="12"/>
      <c r="O382" s="65" t="str">
        <f t="shared" si="18"/>
        <v/>
      </c>
      <c r="P382" s="12"/>
      <c r="Q382" s="12"/>
      <c r="R382" s="65" t="str">
        <f t="shared" si="19"/>
        <v/>
      </c>
      <c r="S382" s="12"/>
      <c r="T382" s="12"/>
      <c r="U382" s="65" t="str">
        <f t="shared" si="20"/>
        <v/>
      </c>
      <c r="V382" s="65"/>
      <c r="W382" s="12"/>
    </row>
    <row r="383" spans="1:23" x14ac:dyDescent="0.25">
      <c r="A383" s="16" t="s">
        <v>39</v>
      </c>
      <c r="B383" s="16"/>
      <c r="C383" s="17"/>
      <c r="D383" s="17"/>
      <c r="E383" s="17"/>
      <c r="F383" s="17"/>
      <c r="G383" s="13" t="s">
        <v>26</v>
      </c>
      <c r="H383" s="75"/>
      <c r="I383" s="75"/>
      <c r="J383" s="12"/>
      <c r="K383" s="12"/>
      <c r="L383" s="65" t="str">
        <f t="shared" si="17"/>
        <v/>
      </c>
      <c r="M383" s="12"/>
      <c r="N383" s="12"/>
      <c r="O383" s="65" t="str">
        <f t="shared" si="18"/>
        <v/>
      </c>
      <c r="P383" s="12"/>
      <c r="Q383" s="12"/>
      <c r="R383" s="65" t="str">
        <f t="shared" si="19"/>
        <v/>
      </c>
      <c r="S383" s="12"/>
      <c r="T383" s="12"/>
      <c r="U383" s="65" t="str">
        <f t="shared" si="20"/>
        <v/>
      </c>
      <c r="V383" s="65"/>
      <c r="W383" s="12"/>
    </row>
    <row r="384" spans="1:23" x14ac:dyDescent="0.25">
      <c r="A384" s="16" t="s">
        <v>39</v>
      </c>
      <c r="B384" s="16"/>
      <c r="C384" s="17"/>
      <c r="D384" s="17"/>
      <c r="E384" s="17"/>
      <c r="F384" s="17"/>
      <c r="G384" s="13" t="s">
        <v>27</v>
      </c>
      <c r="H384" s="75"/>
      <c r="I384" s="75"/>
      <c r="J384" s="12"/>
      <c r="K384" s="12"/>
      <c r="L384" s="65" t="str">
        <f t="shared" si="17"/>
        <v/>
      </c>
      <c r="M384" s="12"/>
      <c r="N384" s="12"/>
      <c r="O384" s="65" t="str">
        <f t="shared" si="18"/>
        <v/>
      </c>
      <c r="P384" s="12"/>
      <c r="Q384" s="12"/>
      <c r="R384" s="65" t="str">
        <f t="shared" si="19"/>
        <v/>
      </c>
      <c r="S384" s="12"/>
      <c r="T384" s="12"/>
      <c r="U384" s="65" t="str">
        <f t="shared" si="20"/>
        <v/>
      </c>
      <c r="V384" s="65"/>
      <c r="W384" s="12"/>
    </row>
    <row r="385" spans="1:23" x14ac:dyDescent="0.25">
      <c r="A385" s="16" t="s">
        <v>39</v>
      </c>
      <c r="B385" s="16"/>
      <c r="C385" s="17"/>
      <c r="D385" s="17"/>
      <c r="E385" s="17"/>
      <c r="F385" s="17"/>
      <c r="G385" s="18" t="s">
        <v>28</v>
      </c>
      <c r="H385" s="74"/>
      <c r="I385" s="74"/>
      <c r="J385" s="16"/>
      <c r="K385" s="16"/>
      <c r="L385" s="66" t="str">
        <f t="shared" si="17"/>
        <v/>
      </c>
      <c r="M385" s="16"/>
      <c r="N385" s="16"/>
      <c r="O385" s="66" t="str">
        <f t="shared" si="18"/>
        <v/>
      </c>
      <c r="P385" s="16"/>
      <c r="Q385" s="16"/>
      <c r="R385" s="66" t="str">
        <f t="shared" si="19"/>
        <v/>
      </c>
      <c r="S385" s="16"/>
      <c r="T385" s="16"/>
      <c r="U385" s="66" t="str">
        <f t="shared" si="20"/>
        <v/>
      </c>
      <c r="V385" s="66"/>
      <c r="W385" s="16"/>
    </row>
    <row r="386" spans="1:23" x14ac:dyDescent="0.25">
      <c r="A386" s="16" t="s">
        <v>39</v>
      </c>
      <c r="B386" s="16"/>
      <c r="C386" s="17"/>
      <c r="D386" s="17"/>
      <c r="E386" s="17"/>
      <c r="F386" s="17"/>
      <c r="G386" s="18" t="s">
        <v>29</v>
      </c>
      <c r="H386" s="74"/>
      <c r="I386" s="74"/>
      <c r="J386" s="16"/>
      <c r="K386" s="16"/>
      <c r="L386" s="66" t="str">
        <f t="shared" si="17"/>
        <v/>
      </c>
      <c r="M386" s="16"/>
      <c r="N386" s="16"/>
      <c r="O386" s="66" t="str">
        <f t="shared" si="18"/>
        <v/>
      </c>
      <c r="P386" s="16"/>
      <c r="Q386" s="16"/>
      <c r="R386" s="66" t="str">
        <f t="shared" si="19"/>
        <v/>
      </c>
      <c r="S386" s="16"/>
      <c r="T386" s="16"/>
      <c r="U386" s="66" t="str">
        <f t="shared" si="20"/>
        <v/>
      </c>
      <c r="V386" s="66"/>
      <c r="W386" s="16"/>
    </row>
    <row r="387" spans="1:23" ht="17.25" customHeight="1" x14ac:dyDescent="0.25">
      <c r="A387" s="24" t="s">
        <v>39</v>
      </c>
      <c r="B387" s="24"/>
      <c r="C387" s="17"/>
      <c r="D387" s="17"/>
      <c r="E387" s="17"/>
      <c r="F387" s="17"/>
      <c r="G387" s="18" t="s">
        <v>30</v>
      </c>
      <c r="H387" s="74"/>
      <c r="I387" s="74"/>
      <c r="J387" s="16"/>
      <c r="K387" s="16"/>
      <c r="L387" s="66" t="str">
        <f t="shared" si="17"/>
        <v/>
      </c>
      <c r="M387" s="16"/>
      <c r="N387" s="16"/>
      <c r="O387" s="66" t="str">
        <f t="shared" si="18"/>
        <v/>
      </c>
      <c r="P387" s="16"/>
      <c r="Q387" s="16"/>
      <c r="R387" s="66" t="str">
        <f t="shared" si="19"/>
        <v/>
      </c>
      <c r="S387" s="16"/>
      <c r="T387" s="16"/>
      <c r="U387" s="66" t="str">
        <f t="shared" si="20"/>
        <v/>
      </c>
      <c r="V387" s="66"/>
      <c r="W387" s="16"/>
    </row>
    <row r="388" spans="1:23" x14ac:dyDescent="0.25">
      <c r="A388" s="16" t="s">
        <v>39</v>
      </c>
      <c r="B388" s="24"/>
      <c r="C388" s="17"/>
      <c r="D388" s="17"/>
      <c r="E388" s="17"/>
      <c r="F388" s="17"/>
      <c r="G388" s="89" t="s">
        <v>301</v>
      </c>
      <c r="H388" s="74"/>
      <c r="I388" s="74"/>
      <c r="J388" s="88"/>
      <c r="K388" s="88"/>
      <c r="L388" s="191" t="str">
        <f t="shared" si="17"/>
        <v/>
      </c>
      <c r="M388" s="88"/>
      <c r="N388" s="88"/>
      <c r="O388" s="191" t="str">
        <f t="shared" si="18"/>
        <v/>
      </c>
      <c r="P388" s="88"/>
      <c r="Q388" s="88"/>
      <c r="R388" s="191" t="str">
        <f t="shared" si="19"/>
        <v/>
      </c>
      <c r="S388" s="88"/>
      <c r="T388" s="88"/>
      <c r="U388" s="191" t="str">
        <f t="shared" si="20"/>
        <v/>
      </c>
      <c r="V388" s="191"/>
      <c r="W388" s="88"/>
    </row>
    <row r="389" spans="1:23" x14ac:dyDescent="0.25">
      <c r="A389" s="24" t="s">
        <v>39</v>
      </c>
      <c r="B389" s="24"/>
      <c r="C389" s="17"/>
      <c r="D389" s="17"/>
      <c r="E389" s="17"/>
      <c r="F389" s="17"/>
      <c r="G389" s="89" t="s">
        <v>302</v>
      </c>
      <c r="H389" s="74"/>
      <c r="I389" s="74"/>
      <c r="J389" s="88"/>
      <c r="K389" s="88"/>
      <c r="L389" s="191" t="str">
        <f t="shared" ref="L389:L391" si="21">IF(K389="","",J389+K389)</f>
        <v/>
      </c>
      <c r="M389" s="88"/>
      <c r="N389" s="88"/>
      <c r="O389" s="191" t="str">
        <f>IF(N389="","",N389+K389+J389)</f>
        <v/>
      </c>
      <c r="P389" s="88"/>
      <c r="Q389" s="88"/>
      <c r="R389" s="191" t="str">
        <f t="shared" ref="R389:R390" si="22">IF(Q389="","",Q389+N389+K389+J389)</f>
        <v/>
      </c>
      <c r="S389" s="88"/>
      <c r="T389" s="88"/>
      <c r="U389" s="191" t="str">
        <f t="shared" ref="U389:U390" si="23">IF(T389="","",T389+Q389+N389+K389+J389)</f>
        <v/>
      </c>
      <c r="V389" s="191"/>
      <c r="W389" s="88"/>
    </row>
    <row r="390" spans="1:23" x14ac:dyDescent="0.25">
      <c r="A390" s="24" t="s">
        <v>39</v>
      </c>
      <c r="B390" s="24"/>
      <c r="C390" s="17"/>
      <c r="D390" s="17"/>
      <c r="E390" s="17"/>
      <c r="F390" s="17"/>
      <c r="G390" s="91" t="s">
        <v>315</v>
      </c>
      <c r="H390" s="74"/>
      <c r="I390" s="74"/>
      <c r="J390" s="193"/>
      <c r="K390" s="193"/>
      <c r="L390" s="173" t="str">
        <f t="shared" si="21"/>
        <v/>
      </c>
      <c r="M390" s="193"/>
      <c r="N390" s="193"/>
      <c r="O390" s="173" t="str">
        <f t="shared" ref="O390:O391" si="24">IF(N390="","",N390+K390+J390)</f>
        <v/>
      </c>
      <c r="P390" s="193"/>
      <c r="Q390" s="193"/>
      <c r="R390" s="173" t="str">
        <f t="shared" si="22"/>
        <v/>
      </c>
      <c r="S390" s="193"/>
      <c r="T390" s="193"/>
      <c r="U390" s="173" t="str">
        <f t="shared" si="23"/>
        <v/>
      </c>
      <c r="V390" s="173"/>
      <c r="W390" s="193"/>
    </row>
    <row r="391" spans="1:23" x14ac:dyDescent="0.25">
      <c r="A391" s="24" t="s">
        <v>39</v>
      </c>
      <c r="B391" s="24"/>
      <c r="C391" s="17"/>
      <c r="D391" s="17"/>
      <c r="E391" s="17"/>
      <c r="F391" s="17"/>
      <c r="G391" s="91" t="s">
        <v>314</v>
      </c>
      <c r="H391" s="74"/>
      <c r="I391" s="74"/>
      <c r="J391" s="193"/>
      <c r="K391" s="193"/>
      <c r="L391" s="173" t="str">
        <f t="shared" si="21"/>
        <v/>
      </c>
      <c r="M391" s="193"/>
      <c r="N391" s="193"/>
      <c r="O391" s="173" t="str">
        <f t="shared" si="24"/>
        <v/>
      </c>
      <c r="P391" s="193"/>
      <c r="Q391" s="193"/>
      <c r="R391" s="173"/>
      <c r="S391" s="193"/>
      <c r="T391" s="193"/>
      <c r="U391" s="173"/>
      <c r="V391" s="173"/>
      <c r="W391" s="193"/>
    </row>
    <row r="392" spans="1:23" ht="38.25" customHeight="1" x14ac:dyDescent="0.25">
      <c r="A392" s="31" t="s">
        <v>39</v>
      </c>
      <c r="B392" s="31"/>
      <c r="C392" s="32" t="s">
        <v>7</v>
      </c>
      <c r="D392" s="32" t="s">
        <v>20</v>
      </c>
      <c r="E392" s="60" t="s">
        <v>43</v>
      </c>
      <c r="F392" s="32" t="s">
        <v>221</v>
      </c>
      <c r="G392" s="31" t="s">
        <v>220</v>
      </c>
      <c r="H392" s="60" t="s">
        <v>43</v>
      </c>
      <c r="I392" s="33"/>
      <c r="J392" s="33"/>
      <c r="K392" s="33"/>
      <c r="L392" s="70" t="str">
        <f t="shared" ref="L392:L484" si="25">IF(K392="","",J392+K392)</f>
        <v/>
      </c>
      <c r="M392" s="183"/>
      <c r="N392" s="33"/>
      <c r="O392" s="70" t="str">
        <f t="shared" ref="O392:O484" si="26">IF(N392="","",N392+K392+J392)</f>
        <v/>
      </c>
      <c r="P392" s="183"/>
      <c r="Q392" s="33"/>
      <c r="R392" s="70" t="str">
        <f t="shared" ref="R392:R484" si="27">IF(Q392="","",Q392+N392+K392+J392)</f>
        <v/>
      </c>
      <c r="S392" s="183"/>
      <c r="T392" s="33"/>
      <c r="U392" s="70" t="str">
        <f t="shared" ref="U392:U484" si="28">IF(T392="","",T392+Q392+N392+K392+J392)</f>
        <v/>
      </c>
      <c r="V392" s="182" t="str">
        <f>IF(AND(I392="",U392=""),"",IF(AND(I392&lt;&gt;"",U392=""),"",IF(I392=U392,"conforme au conventionné",IF(I392&gt;U392,"Justifier la sous-réalisation","Justifier la sur-réalisation"))))</f>
        <v/>
      </c>
      <c r="W392" s="183"/>
    </row>
    <row r="393" spans="1:23" x14ac:dyDescent="0.25">
      <c r="A393" s="16" t="s">
        <v>39</v>
      </c>
      <c r="B393" s="16"/>
      <c r="C393" s="17"/>
      <c r="D393" s="17"/>
      <c r="E393" s="17"/>
      <c r="F393" s="17"/>
      <c r="G393" s="18" t="s">
        <v>22</v>
      </c>
      <c r="H393" s="74"/>
      <c r="I393" s="74"/>
      <c r="J393" s="16"/>
      <c r="K393" s="16"/>
      <c r="L393" s="66" t="str">
        <f t="shared" si="25"/>
        <v/>
      </c>
      <c r="M393" s="16"/>
      <c r="N393" s="16"/>
      <c r="O393" s="66" t="str">
        <f t="shared" si="26"/>
        <v/>
      </c>
      <c r="P393" s="16"/>
      <c r="Q393" s="16"/>
      <c r="R393" s="66" t="str">
        <f t="shared" si="27"/>
        <v/>
      </c>
      <c r="S393" s="16"/>
      <c r="T393" s="16"/>
      <c r="U393" s="66" t="str">
        <f t="shared" si="28"/>
        <v/>
      </c>
      <c r="V393" s="66"/>
      <c r="W393" s="16"/>
    </row>
    <row r="394" spans="1:23" x14ac:dyDescent="0.25">
      <c r="A394" s="16" t="s">
        <v>39</v>
      </c>
      <c r="B394" s="16"/>
      <c r="C394" s="17"/>
      <c r="D394" s="17"/>
      <c r="E394" s="17"/>
      <c r="F394" s="17"/>
      <c r="G394" s="18" t="s">
        <v>23</v>
      </c>
      <c r="H394" s="74"/>
      <c r="I394" s="74"/>
      <c r="J394" s="16"/>
      <c r="K394" s="16"/>
      <c r="L394" s="66" t="str">
        <f t="shared" si="25"/>
        <v/>
      </c>
      <c r="M394" s="16"/>
      <c r="N394" s="16"/>
      <c r="O394" s="66" t="str">
        <f t="shared" si="26"/>
        <v/>
      </c>
      <c r="P394" s="16"/>
      <c r="Q394" s="16"/>
      <c r="R394" s="66" t="str">
        <f t="shared" si="27"/>
        <v/>
      </c>
      <c r="S394" s="16"/>
      <c r="T394" s="16"/>
      <c r="U394" s="66" t="str">
        <f t="shared" si="28"/>
        <v/>
      </c>
      <c r="V394" s="66"/>
      <c r="W394" s="16"/>
    </row>
    <row r="395" spans="1:23" x14ac:dyDescent="0.25">
      <c r="A395" s="16" t="s">
        <v>39</v>
      </c>
      <c r="B395" s="16"/>
      <c r="C395" s="17"/>
      <c r="D395" s="17"/>
      <c r="E395" s="17"/>
      <c r="F395" s="17"/>
      <c r="G395" s="18" t="s">
        <v>24</v>
      </c>
      <c r="H395" s="74"/>
      <c r="I395" s="74"/>
      <c r="J395" s="16"/>
      <c r="K395" s="16"/>
      <c r="L395" s="66" t="str">
        <f t="shared" si="25"/>
        <v/>
      </c>
      <c r="M395" s="16"/>
      <c r="N395" s="16"/>
      <c r="O395" s="66" t="str">
        <f t="shared" si="26"/>
        <v/>
      </c>
      <c r="P395" s="16"/>
      <c r="Q395" s="16"/>
      <c r="R395" s="66" t="str">
        <f t="shared" si="27"/>
        <v/>
      </c>
      <c r="S395" s="16"/>
      <c r="T395" s="16"/>
      <c r="U395" s="66" t="str">
        <f t="shared" si="28"/>
        <v/>
      </c>
      <c r="V395" s="66"/>
      <c r="W395" s="16"/>
    </row>
    <row r="396" spans="1:23" x14ac:dyDescent="0.25">
      <c r="A396" s="16" t="s">
        <v>39</v>
      </c>
      <c r="B396" s="16"/>
      <c r="C396" s="17"/>
      <c r="D396" s="17"/>
      <c r="E396" s="17"/>
      <c r="F396" s="17"/>
      <c r="G396" s="13" t="s">
        <v>25</v>
      </c>
      <c r="H396" s="75"/>
      <c r="I396" s="75"/>
      <c r="J396" s="12"/>
      <c r="K396" s="12"/>
      <c r="L396" s="65" t="str">
        <f t="shared" si="25"/>
        <v/>
      </c>
      <c r="M396" s="12"/>
      <c r="N396" s="12"/>
      <c r="O396" s="65" t="str">
        <f t="shared" si="26"/>
        <v/>
      </c>
      <c r="P396" s="12"/>
      <c r="Q396" s="12"/>
      <c r="R396" s="65" t="str">
        <f t="shared" si="27"/>
        <v/>
      </c>
      <c r="S396" s="12"/>
      <c r="T396" s="12"/>
      <c r="U396" s="65" t="str">
        <f t="shared" si="28"/>
        <v/>
      </c>
      <c r="V396" s="65"/>
      <c r="W396" s="12"/>
    </row>
    <row r="397" spans="1:23" x14ac:dyDescent="0.25">
      <c r="A397" s="16" t="s">
        <v>39</v>
      </c>
      <c r="B397" s="16"/>
      <c r="C397" s="17"/>
      <c r="D397" s="17"/>
      <c r="E397" s="17"/>
      <c r="F397" s="17"/>
      <c r="G397" s="13" t="s">
        <v>26</v>
      </c>
      <c r="H397" s="75"/>
      <c r="I397" s="75"/>
      <c r="J397" s="12"/>
      <c r="K397" s="12"/>
      <c r="L397" s="65" t="str">
        <f t="shared" si="25"/>
        <v/>
      </c>
      <c r="M397" s="12"/>
      <c r="N397" s="12"/>
      <c r="O397" s="65" t="str">
        <f t="shared" si="26"/>
        <v/>
      </c>
      <c r="P397" s="12"/>
      <c r="Q397" s="12"/>
      <c r="R397" s="65" t="str">
        <f t="shared" si="27"/>
        <v/>
      </c>
      <c r="S397" s="12"/>
      <c r="T397" s="12"/>
      <c r="U397" s="65" t="str">
        <f t="shared" si="28"/>
        <v/>
      </c>
      <c r="V397" s="65"/>
      <c r="W397" s="12"/>
    </row>
    <row r="398" spans="1:23" x14ac:dyDescent="0.25">
      <c r="A398" s="16" t="s">
        <v>39</v>
      </c>
      <c r="B398" s="16"/>
      <c r="C398" s="17"/>
      <c r="D398" s="17"/>
      <c r="E398" s="17"/>
      <c r="F398" s="17"/>
      <c r="G398" s="13" t="s">
        <v>27</v>
      </c>
      <c r="H398" s="75"/>
      <c r="I398" s="75"/>
      <c r="J398" s="12"/>
      <c r="K398" s="12"/>
      <c r="L398" s="65" t="str">
        <f t="shared" si="25"/>
        <v/>
      </c>
      <c r="M398" s="12"/>
      <c r="N398" s="12"/>
      <c r="O398" s="65" t="str">
        <f t="shared" si="26"/>
        <v/>
      </c>
      <c r="P398" s="12"/>
      <c r="Q398" s="12"/>
      <c r="R398" s="65" t="str">
        <f t="shared" si="27"/>
        <v/>
      </c>
      <c r="S398" s="12"/>
      <c r="T398" s="12"/>
      <c r="U398" s="65" t="str">
        <f t="shared" si="28"/>
        <v/>
      </c>
      <c r="V398" s="65"/>
      <c r="W398" s="12"/>
    </row>
    <row r="399" spans="1:23" x14ac:dyDescent="0.25">
      <c r="A399" s="16" t="s">
        <v>39</v>
      </c>
      <c r="B399" s="16"/>
      <c r="C399" s="17"/>
      <c r="D399" s="17"/>
      <c r="E399" s="17"/>
      <c r="F399" s="17"/>
      <c r="G399" s="18" t="s">
        <v>28</v>
      </c>
      <c r="H399" s="74"/>
      <c r="I399" s="74"/>
      <c r="J399" s="16"/>
      <c r="K399" s="16"/>
      <c r="L399" s="66" t="str">
        <f t="shared" si="25"/>
        <v/>
      </c>
      <c r="M399" s="16"/>
      <c r="N399" s="16"/>
      <c r="O399" s="66" t="str">
        <f t="shared" si="26"/>
        <v/>
      </c>
      <c r="P399" s="16"/>
      <c r="Q399" s="16"/>
      <c r="R399" s="66" t="str">
        <f t="shared" si="27"/>
        <v/>
      </c>
      <c r="S399" s="16"/>
      <c r="T399" s="16"/>
      <c r="U399" s="66" t="str">
        <f t="shared" si="28"/>
        <v/>
      </c>
      <c r="V399" s="66"/>
      <c r="W399" s="16"/>
    </row>
    <row r="400" spans="1:23" x14ac:dyDescent="0.25">
      <c r="A400" s="16" t="s">
        <v>39</v>
      </c>
      <c r="B400" s="16"/>
      <c r="C400" s="17"/>
      <c r="D400" s="17"/>
      <c r="E400" s="17"/>
      <c r="F400" s="17"/>
      <c r="G400" s="18" t="s">
        <v>29</v>
      </c>
      <c r="H400" s="74"/>
      <c r="I400" s="74"/>
      <c r="J400" s="16"/>
      <c r="K400" s="16"/>
      <c r="L400" s="66" t="str">
        <f t="shared" si="25"/>
        <v/>
      </c>
      <c r="M400" s="16"/>
      <c r="N400" s="16"/>
      <c r="O400" s="66" t="str">
        <f t="shared" si="26"/>
        <v/>
      </c>
      <c r="P400" s="16"/>
      <c r="Q400" s="16"/>
      <c r="R400" s="66" t="str">
        <f t="shared" si="27"/>
        <v/>
      </c>
      <c r="S400" s="16"/>
      <c r="T400" s="16"/>
      <c r="U400" s="66" t="str">
        <f t="shared" si="28"/>
        <v/>
      </c>
      <c r="V400" s="66"/>
      <c r="W400" s="16"/>
    </row>
    <row r="401" spans="1:23" x14ac:dyDescent="0.25">
      <c r="A401" s="24" t="s">
        <v>39</v>
      </c>
      <c r="B401" s="24"/>
      <c r="C401" s="17"/>
      <c r="D401" s="17"/>
      <c r="E401" s="17"/>
      <c r="F401" s="17"/>
      <c r="G401" s="18" t="s">
        <v>30</v>
      </c>
      <c r="H401" s="74"/>
      <c r="I401" s="74"/>
      <c r="J401" s="16"/>
      <c r="K401" s="16"/>
      <c r="L401" s="66" t="str">
        <f t="shared" si="25"/>
        <v/>
      </c>
      <c r="M401" s="16"/>
      <c r="N401" s="16"/>
      <c r="O401" s="66" t="str">
        <f t="shared" si="26"/>
        <v/>
      </c>
      <c r="P401" s="16"/>
      <c r="Q401" s="16"/>
      <c r="R401" s="66" t="str">
        <f t="shared" si="27"/>
        <v/>
      </c>
      <c r="S401" s="16"/>
      <c r="T401" s="16"/>
      <c r="U401" s="66" t="str">
        <f t="shared" si="28"/>
        <v/>
      </c>
      <c r="V401" s="66"/>
      <c r="W401" s="16"/>
    </row>
    <row r="402" spans="1:23" x14ac:dyDescent="0.25">
      <c r="A402" s="16" t="s">
        <v>39</v>
      </c>
      <c r="B402" s="24"/>
      <c r="C402" s="17"/>
      <c r="D402" s="17"/>
      <c r="E402" s="17"/>
      <c r="F402" s="17"/>
      <c r="G402" s="89" t="s">
        <v>301</v>
      </c>
      <c r="H402" s="74"/>
      <c r="I402" s="74"/>
      <c r="J402" s="88"/>
      <c r="K402" s="88"/>
      <c r="L402" s="191" t="str">
        <f t="shared" si="25"/>
        <v/>
      </c>
      <c r="M402" s="88"/>
      <c r="N402" s="88"/>
      <c r="O402" s="191" t="str">
        <f t="shared" si="26"/>
        <v/>
      </c>
      <c r="P402" s="88"/>
      <c r="Q402" s="88"/>
      <c r="R402" s="191" t="str">
        <f t="shared" si="27"/>
        <v/>
      </c>
      <c r="S402" s="88"/>
      <c r="T402" s="88"/>
      <c r="U402" s="191" t="str">
        <f t="shared" si="28"/>
        <v/>
      </c>
      <c r="V402" s="191"/>
      <c r="W402" s="88"/>
    </row>
    <row r="403" spans="1:23" x14ac:dyDescent="0.25">
      <c r="A403" s="24" t="s">
        <v>39</v>
      </c>
      <c r="B403" s="24"/>
      <c r="C403" s="17"/>
      <c r="D403" s="17"/>
      <c r="E403" s="17"/>
      <c r="F403" s="17"/>
      <c r="G403" s="89" t="s">
        <v>302</v>
      </c>
      <c r="H403" s="74"/>
      <c r="I403" s="74"/>
      <c r="J403" s="88"/>
      <c r="K403" s="88"/>
      <c r="L403" s="191" t="str">
        <f t="shared" si="25"/>
        <v/>
      </c>
      <c r="M403" s="88"/>
      <c r="N403" s="88"/>
      <c r="O403" s="191" t="str">
        <f t="shared" si="26"/>
        <v/>
      </c>
      <c r="P403" s="88"/>
      <c r="Q403" s="88"/>
      <c r="R403" s="191" t="str">
        <f t="shared" si="27"/>
        <v/>
      </c>
      <c r="S403" s="88"/>
      <c r="T403" s="88"/>
      <c r="U403" s="191" t="str">
        <f t="shared" si="28"/>
        <v/>
      </c>
      <c r="V403" s="191"/>
      <c r="W403" s="88"/>
    </row>
    <row r="404" spans="1:23" x14ac:dyDescent="0.25">
      <c r="A404" s="24" t="s">
        <v>39</v>
      </c>
      <c r="B404" s="24"/>
      <c r="C404" s="17"/>
      <c r="D404" s="17"/>
      <c r="E404" s="17"/>
      <c r="F404" s="17"/>
      <c r="G404" s="91" t="s">
        <v>315</v>
      </c>
      <c r="H404" s="74"/>
      <c r="I404" s="74"/>
      <c r="J404" s="193"/>
      <c r="K404" s="193"/>
      <c r="L404" s="173" t="str">
        <f t="shared" si="25"/>
        <v/>
      </c>
      <c r="M404" s="193"/>
      <c r="N404" s="193"/>
      <c r="O404" s="173" t="str">
        <f t="shared" si="26"/>
        <v/>
      </c>
      <c r="P404" s="193"/>
      <c r="Q404" s="193"/>
      <c r="R404" s="173" t="str">
        <f t="shared" si="27"/>
        <v/>
      </c>
      <c r="S404" s="193"/>
      <c r="T404" s="193"/>
      <c r="U404" s="173" t="str">
        <f t="shared" si="28"/>
        <v/>
      </c>
      <c r="V404" s="173"/>
      <c r="W404" s="193"/>
    </row>
    <row r="405" spans="1:23" x14ac:dyDescent="0.25">
      <c r="A405" s="24" t="s">
        <v>39</v>
      </c>
      <c r="B405" s="24"/>
      <c r="C405" s="17"/>
      <c r="D405" s="17"/>
      <c r="E405" s="17"/>
      <c r="F405" s="17"/>
      <c r="G405" s="91" t="s">
        <v>314</v>
      </c>
      <c r="H405" s="74"/>
      <c r="I405" s="74"/>
      <c r="J405" s="193"/>
      <c r="K405" s="193"/>
      <c r="L405" s="173" t="str">
        <f t="shared" si="25"/>
        <v/>
      </c>
      <c r="M405" s="193"/>
      <c r="N405" s="193"/>
      <c r="O405" s="173"/>
      <c r="P405" s="193"/>
      <c r="Q405" s="193"/>
      <c r="R405" s="173" t="str">
        <f t="shared" si="27"/>
        <v/>
      </c>
      <c r="S405" s="193"/>
      <c r="T405" s="193"/>
      <c r="U405" s="173" t="str">
        <f t="shared" si="28"/>
        <v/>
      </c>
      <c r="V405" s="173"/>
      <c r="W405" s="193"/>
    </row>
    <row r="406" spans="1:23" ht="38.25" customHeight="1" x14ac:dyDescent="0.25">
      <c r="A406" s="31" t="s">
        <v>39</v>
      </c>
      <c r="B406" s="31"/>
      <c r="C406" s="32" t="s">
        <v>7</v>
      </c>
      <c r="D406" s="32" t="s">
        <v>20</v>
      </c>
      <c r="E406" s="60" t="s">
        <v>43</v>
      </c>
      <c r="F406" s="32" t="s">
        <v>222</v>
      </c>
      <c r="G406" s="31" t="s">
        <v>223</v>
      </c>
      <c r="H406" s="60" t="s">
        <v>43</v>
      </c>
      <c r="I406" s="33"/>
      <c r="J406" s="33"/>
      <c r="K406" s="33"/>
      <c r="L406" s="70" t="str">
        <f t="shared" si="25"/>
        <v/>
      </c>
      <c r="M406" s="183"/>
      <c r="N406" s="183"/>
      <c r="O406" s="70" t="str">
        <f t="shared" si="26"/>
        <v/>
      </c>
      <c r="P406" s="183"/>
      <c r="Q406" s="183"/>
      <c r="R406" s="70" t="str">
        <f t="shared" si="27"/>
        <v/>
      </c>
      <c r="S406" s="183"/>
      <c r="T406" s="183"/>
      <c r="U406" s="70" t="str">
        <f t="shared" si="28"/>
        <v/>
      </c>
      <c r="V406" s="182" t="str">
        <f>IF(AND(I406="",U406=""),"",IF(AND(I406&lt;&gt;"",U406=""),"",IF(I406=U406,"conforme au conventionné",IF(I406&gt;U406,"Justifier la sous-réalisation","Justifier la sur-réalisation"))))</f>
        <v/>
      </c>
      <c r="W406" s="183"/>
    </row>
    <row r="407" spans="1:23" x14ac:dyDescent="0.25">
      <c r="A407" s="196" t="s">
        <v>39</v>
      </c>
      <c r="B407" s="17"/>
      <c r="C407" s="17"/>
      <c r="D407" s="17"/>
      <c r="E407" s="17"/>
      <c r="F407" s="21"/>
      <c r="G407" s="18" t="s">
        <v>22</v>
      </c>
      <c r="H407" s="74"/>
      <c r="I407" s="74"/>
      <c r="J407" s="16"/>
      <c r="K407" s="16"/>
      <c r="L407" s="66" t="str">
        <f t="shared" si="25"/>
        <v/>
      </c>
      <c r="M407" s="16"/>
      <c r="N407" s="16"/>
      <c r="O407" s="66" t="str">
        <f t="shared" si="26"/>
        <v/>
      </c>
      <c r="P407" s="16"/>
      <c r="Q407" s="16"/>
      <c r="R407" s="66" t="str">
        <f t="shared" si="27"/>
        <v/>
      </c>
      <c r="S407" s="16"/>
      <c r="T407" s="16"/>
      <c r="U407" s="66" t="str">
        <f t="shared" si="28"/>
        <v/>
      </c>
      <c r="V407" s="66"/>
      <c r="W407" s="16"/>
    </row>
    <row r="408" spans="1:23" x14ac:dyDescent="0.25">
      <c r="A408" s="196" t="s">
        <v>39</v>
      </c>
      <c r="B408" s="17"/>
      <c r="C408" s="17"/>
      <c r="D408" s="17"/>
      <c r="E408" s="17"/>
      <c r="F408" s="21"/>
      <c r="G408" s="18" t="s">
        <v>23</v>
      </c>
      <c r="H408" s="74"/>
      <c r="I408" s="74"/>
      <c r="J408" s="16"/>
      <c r="K408" s="16"/>
      <c r="L408" s="66" t="str">
        <f t="shared" si="25"/>
        <v/>
      </c>
      <c r="M408" s="16"/>
      <c r="N408" s="16"/>
      <c r="O408" s="66" t="str">
        <f t="shared" si="26"/>
        <v/>
      </c>
      <c r="P408" s="16"/>
      <c r="Q408" s="16"/>
      <c r="R408" s="66" t="str">
        <f t="shared" si="27"/>
        <v/>
      </c>
      <c r="S408" s="16"/>
      <c r="T408" s="16"/>
      <c r="U408" s="66" t="str">
        <f t="shared" si="28"/>
        <v/>
      </c>
      <c r="V408" s="66"/>
      <c r="W408" s="16"/>
    </row>
    <row r="409" spans="1:23" x14ac:dyDescent="0.25">
      <c r="A409" s="196" t="s">
        <v>39</v>
      </c>
      <c r="B409" s="17"/>
      <c r="C409" s="17"/>
      <c r="D409" s="17"/>
      <c r="E409" s="17"/>
      <c r="F409" s="21"/>
      <c r="G409" s="18" t="s">
        <v>24</v>
      </c>
      <c r="H409" s="74"/>
      <c r="I409" s="74"/>
      <c r="J409" s="16"/>
      <c r="K409" s="16"/>
      <c r="L409" s="66" t="str">
        <f t="shared" si="25"/>
        <v/>
      </c>
      <c r="M409" s="16"/>
      <c r="N409" s="16"/>
      <c r="O409" s="66" t="str">
        <f t="shared" si="26"/>
        <v/>
      </c>
      <c r="P409" s="16"/>
      <c r="Q409" s="16"/>
      <c r="R409" s="66" t="str">
        <f t="shared" si="27"/>
        <v/>
      </c>
      <c r="S409" s="16"/>
      <c r="T409" s="16"/>
      <c r="U409" s="66" t="str">
        <f t="shared" si="28"/>
        <v/>
      </c>
      <c r="V409" s="66"/>
      <c r="W409" s="16"/>
    </row>
    <row r="410" spans="1:23" x14ac:dyDescent="0.25">
      <c r="A410" s="196" t="s">
        <v>39</v>
      </c>
      <c r="B410" s="17"/>
      <c r="C410" s="17"/>
      <c r="D410" s="17"/>
      <c r="E410" s="17"/>
      <c r="F410" s="21"/>
      <c r="G410" s="13" t="s">
        <v>25</v>
      </c>
      <c r="H410" s="75"/>
      <c r="I410" s="75"/>
      <c r="J410" s="12"/>
      <c r="K410" s="12"/>
      <c r="L410" s="65" t="str">
        <f t="shared" si="25"/>
        <v/>
      </c>
      <c r="M410" s="12"/>
      <c r="N410" s="12"/>
      <c r="O410" s="65" t="str">
        <f t="shared" si="26"/>
        <v/>
      </c>
      <c r="P410" s="12"/>
      <c r="Q410" s="12"/>
      <c r="R410" s="65" t="str">
        <f t="shared" si="27"/>
        <v/>
      </c>
      <c r="S410" s="12"/>
      <c r="T410" s="12"/>
      <c r="U410" s="65" t="str">
        <f t="shared" si="28"/>
        <v/>
      </c>
      <c r="V410" s="65"/>
      <c r="W410" s="12"/>
    </row>
    <row r="411" spans="1:23" x14ac:dyDescent="0.25">
      <c r="A411" s="196" t="s">
        <v>39</v>
      </c>
      <c r="B411" s="17"/>
      <c r="C411" s="17"/>
      <c r="D411" s="17"/>
      <c r="E411" s="17"/>
      <c r="F411" s="21"/>
      <c r="G411" s="13" t="s">
        <v>26</v>
      </c>
      <c r="H411" s="75"/>
      <c r="I411" s="75"/>
      <c r="J411" s="12"/>
      <c r="K411" s="12"/>
      <c r="L411" s="65" t="str">
        <f t="shared" si="25"/>
        <v/>
      </c>
      <c r="M411" s="12"/>
      <c r="N411" s="12"/>
      <c r="O411" s="65" t="str">
        <f t="shared" si="26"/>
        <v/>
      </c>
      <c r="P411" s="12"/>
      <c r="Q411" s="12"/>
      <c r="R411" s="65" t="str">
        <f t="shared" si="27"/>
        <v/>
      </c>
      <c r="S411" s="12"/>
      <c r="T411" s="12"/>
      <c r="U411" s="65" t="str">
        <f t="shared" si="28"/>
        <v/>
      </c>
      <c r="V411" s="65"/>
      <c r="W411" s="12"/>
    </row>
    <row r="412" spans="1:23" x14ac:dyDescent="0.25">
      <c r="A412" s="196" t="s">
        <v>39</v>
      </c>
      <c r="B412" s="17"/>
      <c r="C412" s="17"/>
      <c r="D412" s="17"/>
      <c r="E412" s="17"/>
      <c r="F412" s="21"/>
      <c r="G412" s="13" t="s">
        <v>27</v>
      </c>
      <c r="H412" s="75"/>
      <c r="I412" s="75"/>
      <c r="J412" s="12"/>
      <c r="K412" s="12"/>
      <c r="L412" s="65" t="str">
        <f t="shared" si="25"/>
        <v/>
      </c>
      <c r="M412" s="12"/>
      <c r="N412" s="12"/>
      <c r="O412" s="65" t="str">
        <f t="shared" si="26"/>
        <v/>
      </c>
      <c r="P412" s="12"/>
      <c r="Q412" s="12"/>
      <c r="R412" s="65" t="str">
        <f t="shared" si="27"/>
        <v/>
      </c>
      <c r="S412" s="12"/>
      <c r="T412" s="12"/>
      <c r="U412" s="65" t="str">
        <f t="shared" si="28"/>
        <v/>
      </c>
      <c r="V412" s="65"/>
      <c r="W412" s="12"/>
    </row>
    <row r="413" spans="1:23" x14ac:dyDescent="0.25">
      <c r="A413" s="196" t="s">
        <v>39</v>
      </c>
      <c r="B413" s="17"/>
      <c r="C413" s="17"/>
      <c r="D413" s="17"/>
      <c r="E413" s="17"/>
      <c r="F413" s="21"/>
      <c r="G413" s="18" t="s">
        <v>28</v>
      </c>
      <c r="H413" s="74"/>
      <c r="I413" s="74"/>
      <c r="J413" s="16"/>
      <c r="K413" s="16"/>
      <c r="L413" s="66" t="str">
        <f t="shared" si="25"/>
        <v/>
      </c>
      <c r="M413" s="16"/>
      <c r="N413" s="16"/>
      <c r="O413" s="66" t="str">
        <f t="shared" si="26"/>
        <v/>
      </c>
      <c r="P413" s="16"/>
      <c r="Q413" s="16"/>
      <c r="R413" s="66" t="str">
        <f t="shared" si="27"/>
        <v/>
      </c>
      <c r="S413" s="16"/>
      <c r="T413" s="16"/>
      <c r="U413" s="66" t="str">
        <f t="shared" si="28"/>
        <v/>
      </c>
      <c r="V413" s="66"/>
      <c r="W413" s="16"/>
    </row>
    <row r="414" spans="1:23" x14ac:dyDescent="0.25">
      <c r="A414" s="196" t="s">
        <v>39</v>
      </c>
      <c r="B414" s="17"/>
      <c r="C414" s="17"/>
      <c r="D414" s="17"/>
      <c r="E414" s="17"/>
      <c r="F414" s="21"/>
      <c r="G414" s="18" t="s">
        <v>29</v>
      </c>
      <c r="H414" s="74"/>
      <c r="I414" s="74"/>
      <c r="J414" s="16"/>
      <c r="K414" s="16"/>
      <c r="L414" s="66" t="str">
        <f t="shared" si="25"/>
        <v/>
      </c>
      <c r="M414" s="16"/>
      <c r="N414" s="16"/>
      <c r="O414" s="66" t="str">
        <f t="shared" si="26"/>
        <v/>
      </c>
      <c r="P414" s="16"/>
      <c r="Q414" s="16"/>
      <c r="R414" s="66" t="str">
        <f t="shared" si="27"/>
        <v/>
      </c>
      <c r="S414" s="16"/>
      <c r="T414" s="16"/>
      <c r="U414" s="66" t="str">
        <f t="shared" si="28"/>
        <v/>
      </c>
      <c r="V414" s="66"/>
      <c r="W414" s="16"/>
    </row>
    <row r="415" spans="1:23" x14ac:dyDescent="0.25">
      <c r="A415" s="196" t="s">
        <v>39</v>
      </c>
      <c r="B415" s="17"/>
      <c r="C415" s="17"/>
      <c r="D415" s="17"/>
      <c r="E415" s="17"/>
      <c r="F415" s="21"/>
      <c r="G415" s="18" t="s">
        <v>30</v>
      </c>
      <c r="H415" s="74"/>
      <c r="I415" s="74"/>
      <c r="J415" s="16"/>
      <c r="K415" s="16"/>
      <c r="L415" s="66" t="str">
        <f t="shared" si="25"/>
        <v/>
      </c>
      <c r="M415" s="16"/>
      <c r="N415" s="16"/>
      <c r="O415" s="66" t="str">
        <f t="shared" si="26"/>
        <v/>
      </c>
      <c r="P415" s="16"/>
      <c r="Q415" s="16"/>
      <c r="R415" s="66" t="str">
        <f t="shared" si="27"/>
        <v/>
      </c>
      <c r="S415" s="16"/>
      <c r="T415" s="16"/>
      <c r="U415" s="66" t="str">
        <f t="shared" si="28"/>
        <v/>
      </c>
      <c r="V415" s="66"/>
      <c r="W415" s="16"/>
    </row>
    <row r="416" spans="1:23" x14ac:dyDescent="0.25">
      <c r="A416" s="16" t="s">
        <v>39</v>
      </c>
      <c r="B416" s="24"/>
      <c r="C416" s="17"/>
      <c r="D416" s="17"/>
      <c r="E416" s="17"/>
      <c r="F416" s="17"/>
      <c r="G416" s="89" t="s">
        <v>301</v>
      </c>
      <c r="H416" s="74"/>
      <c r="I416" s="74"/>
      <c r="J416" s="88"/>
      <c r="K416" s="88"/>
      <c r="L416" s="191" t="str">
        <f t="shared" si="25"/>
        <v/>
      </c>
      <c r="M416" s="88"/>
      <c r="N416" s="88"/>
      <c r="O416" s="191" t="str">
        <f t="shared" si="26"/>
        <v/>
      </c>
      <c r="P416" s="88"/>
      <c r="Q416" s="88"/>
      <c r="R416" s="191" t="str">
        <f t="shared" si="27"/>
        <v/>
      </c>
      <c r="S416" s="88"/>
      <c r="T416" s="88"/>
      <c r="U416" s="191" t="str">
        <f t="shared" si="28"/>
        <v/>
      </c>
      <c r="V416" s="191"/>
      <c r="W416" s="88"/>
    </row>
    <row r="417" spans="1:23" x14ac:dyDescent="0.25">
      <c r="A417" s="24" t="s">
        <v>39</v>
      </c>
      <c r="B417" s="24"/>
      <c r="C417" s="17"/>
      <c r="D417" s="17"/>
      <c r="E417" s="17"/>
      <c r="F417" s="17"/>
      <c r="G417" s="89" t="s">
        <v>302</v>
      </c>
      <c r="H417" s="74"/>
      <c r="I417" s="74"/>
      <c r="J417" s="88"/>
      <c r="K417" s="88"/>
      <c r="L417" s="191" t="str">
        <f t="shared" si="25"/>
        <v/>
      </c>
      <c r="M417" s="88"/>
      <c r="N417" s="88"/>
      <c r="O417" s="191" t="str">
        <f t="shared" si="26"/>
        <v/>
      </c>
      <c r="P417" s="88"/>
      <c r="Q417" s="88"/>
      <c r="R417" s="191" t="str">
        <f t="shared" si="27"/>
        <v/>
      </c>
      <c r="S417" s="88"/>
      <c r="T417" s="88"/>
      <c r="U417" s="191" t="str">
        <f t="shared" si="28"/>
        <v/>
      </c>
      <c r="V417" s="191"/>
      <c r="W417" s="88"/>
    </row>
    <row r="418" spans="1:23" x14ac:dyDescent="0.25">
      <c r="A418" s="24" t="s">
        <v>39</v>
      </c>
      <c r="B418" s="24"/>
      <c r="C418" s="17"/>
      <c r="D418" s="17"/>
      <c r="E418" s="17"/>
      <c r="F418" s="17"/>
      <c r="G418" s="91" t="s">
        <v>315</v>
      </c>
      <c r="H418" s="74"/>
      <c r="I418" s="74"/>
      <c r="J418" s="193"/>
      <c r="K418" s="193"/>
      <c r="L418" s="173" t="str">
        <f t="shared" si="25"/>
        <v/>
      </c>
      <c r="M418" s="193"/>
      <c r="N418" s="193"/>
      <c r="O418" s="173" t="str">
        <f t="shared" si="26"/>
        <v/>
      </c>
      <c r="P418" s="193"/>
      <c r="Q418" s="193"/>
      <c r="R418" s="173" t="str">
        <f t="shared" si="27"/>
        <v/>
      </c>
      <c r="S418" s="193"/>
      <c r="T418" s="193"/>
      <c r="U418" s="173" t="str">
        <f t="shared" si="28"/>
        <v/>
      </c>
      <c r="V418" s="173"/>
      <c r="W418" s="193"/>
    </row>
    <row r="419" spans="1:23" x14ac:dyDescent="0.25">
      <c r="A419" s="24" t="s">
        <v>39</v>
      </c>
      <c r="B419" s="24"/>
      <c r="C419" s="17"/>
      <c r="D419" s="17"/>
      <c r="E419" s="17"/>
      <c r="F419" s="17"/>
      <c r="G419" s="91" t="s">
        <v>314</v>
      </c>
      <c r="H419" s="74"/>
      <c r="I419" s="74"/>
      <c r="J419" s="193"/>
      <c r="K419" s="193"/>
      <c r="L419" s="173" t="str">
        <f t="shared" si="25"/>
        <v/>
      </c>
      <c r="M419" s="193"/>
      <c r="N419" s="193"/>
      <c r="O419" s="173" t="str">
        <f t="shared" si="26"/>
        <v/>
      </c>
      <c r="P419" s="193"/>
      <c r="Q419" s="193"/>
      <c r="R419" s="173" t="str">
        <f t="shared" si="27"/>
        <v/>
      </c>
      <c r="S419" s="193"/>
      <c r="T419" s="193"/>
      <c r="U419" s="173" t="str">
        <f t="shared" si="28"/>
        <v/>
      </c>
      <c r="V419" s="173"/>
      <c r="W419" s="193"/>
    </row>
    <row r="420" spans="1:23" ht="38.25" customHeight="1" x14ac:dyDescent="0.25">
      <c r="A420" s="33" t="s">
        <v>39</v>
      </c>
      <c r="B420" s="33"/>
      <c r="C420" s="34" t="s">
        <v>7</v>
      </c>
      <c r="D420" s="34" t="s">
        <v>8</v>
      </c>
      <c r="E420" s="34"/>
      <c r="F420" s="34" t="s">
        <v>47</v>
      </c>
      <c r="G420" s="35" t="s">
        <v>224</v>
      </c>
      <c r="H420" s="74"/>
      <c r="I420" s="33"/>
      <c r="J420" s="33"/>
      <c r="K420" s="33"/>
      <c r="L420" s="71" t="str">
        <f t="shared" si="25"/>
        <v/>
      </c>
      <c r="M420" s="35"/>
      <c r="N420" s="33"/>
      <c r="O420" s="71" t="str">
        <f t="shared" si="26"/>
        <v/>
      </c>
      <c r="P420" s="35"/>
      <c r="Q420" s="33"/>
      <c r="R420" s="71" t="str">
        <f t="shared" si="27"/>
        <v/>
      </c>
      <c r="S420" s="35"/>
      <c r="T420" s="33"/>
      <c r="U420" s="71" t="str">
        <f t="shared" si="28"/>
        <v/>
      </c>
      <c r="V420" s="71"/>
      <c r="W420" s="35"/>
    </row>
    <row r="421" spans="1:23" ht="38.25" customHeight="1" x14ac:dyDescent="0.25">
      <c r="A421" s="33" t="s">
        <v>39</v>
      </c>
      <c r="B421" s="33"/>
      <c r="C421" s="34" t="s">
        <v>7</v>
      </c>
      <c r="D421" s="34" t="s">
        <v>8</v>
      </c>
      <c r="E421" s="34"/>
      <c r="F421" s="34" t="s">
        <v>48</v>
      </c>
      <c r="G421" s="35" t="s">
        <v>225</v>
      </c>
      <c r="H421" s="61" t="s">
        <v>249</v>
      </c>
      <c r="I421" s="33"/>
      <c r="J421" s="33"/>
      <c r="K421" s="33"/>
      <c r="L421" s="71" t="str">
        <f>IF(K421="","",J421+K421)</f>
        <v/>
      </c>
      <c r="M421" s="35"/>
      <c r="N421" s="33"/>
      <c r="O421" s="71" t="str">
        <f t="shared" si="26"/>
        <v/>
      </c>
      <c r="P421" s="35"/>
      <c r="Q421" s="33"/>
      <c r="R421" s="71" t="str">
        <f t="shared" si="27"/>
        <v/>
      </c>
      <c r="S421" s="35"/>
      <c r="T421" s="33"/>
      <c r="U421" s="71" t="str">
        <f t="shared" si="28"/>
        <v/>
      </c>
      <c r="V421" s="71"/>
      <c r="W421" s="35"/>
    </row>
    <row r="422" spans="1:23" ht="13.5" customHeight="1" x14ac:dyDescent="0.25">
      <c r="A422" s="24" t="s">
        <v>39</v>
      </c>
      <c r="B422" s="24"/>
      <c r="C422" s="24"/>
      <c r="D422" s="24"/>
      <c r="E422" s="24"/>
      <c r="F422" s="197"/>
      <c r="G422" s="18" t="s">
        <v>22</v>
      </c>
      <c r="H422" s="74"/>
      <c r="I422" s="74"/>
      <c r="J422" s="16"/>
      <c r="K422" s="16"/>
      <c r="L422" s="168" t="str">
        <f t="shared" ref="L422:L429" si="29">IF(K422="","",J422+K422)</f>
        <v/>
      </c>
      <c r="M422" s="16"/>
      <c r="N422" s="16"/>
      <c r="O422" s="16"/>
      <c r="P422" s="16"/>
      <c r="Q422" s="16"/>
      <c r="R422" s="168" t="str">
        <f t="shared" si="27"/>
        <v/>
      </c>
      <c r="S422" s="16"/>
      <c r="T422" s="16"/>
      <c r="U422" s="168" t="str">
        <f t="shared" si="28"/>
        <v/>
      </c>
      <c r="V422" s="168"/>
      <c r="W422" s="16"/>
    </row>
    <row r="423" spans="1:23" ht="13.5" customHeight="1" x14ac:dyDescent="0.25">
      <c r="A423" s="24" t="s">
        <v>39</v>
      </c>
      <c r="B423" s="24"/>
      <c r="C423" s="24"/>
      <c r="D423" s="24"/>
      <c r="E423" s="24"/>
      <c r="F423" s="197"/>
      <c r="G423" s="18" t="s">
        <v>23</v>
      </c>
      <c r="H423" s="74"/>
      <c r="I423" s="74"/>
      <c r="J423" s="16"/>
      <c r="K423" s="16"/>
      <c r="L423" s="168" t="str">
        <f t="shared" si="29"/>
        <v/>
      </c>
      <c r="M423" s="16"/>
      <c r="N423" s="16"/>
      <c r="O423" s="16"/>
      <c r="P423" s="16"/>
      <c r="Q423" s="16"/>
      <c r="R423" s="168" t="str">
        <f t="shared" si="27"/>
        <v/>
      </c>
      <c r="S423" s="16"/>
      <c r="T423" s="16"/>
      <c r="U423" s="168" t="str">
        <f t="shared" si="28"/>
        <v/>
      </c>
      <c r="V423" s="168"/>
      <c r="W423" s="16"/>
    </row>
    <row r="424" spans="1:23" ht="13.5" customHeight="1" x14ac:dyDescent="0.25">
      <c r="A424" s="24" t="s">
        <v>39</v>
      </c>
      <c r="B424" s="24"/>
      <c r="C424" s="24"/>
      <c r="D424" s="24"/>
      <c r="E424" s="24"/>
      <c r="F424" s="197"/>
      <c r="G424" s="18" t="s">
        <v>24</v>
      </c>
      <c r="H424" s="74"/>
      <c r="I424" s="74"/>
      <c r="J424" s="16"/>
      <c r="K424" s="16"/>
      <c r="L424" s="168" t="str">
        <f t="shared" si="29"/>
        <v/>
      </c>
      <c r="M424" s="16"/>
      <c r="N424" s="16"/>
      <c r="O424" s="16"/>
      <c r="P424" s="16"/>
      <c r="Q424" s="16"/>
      <c r="R424" s="168" t="str">
        <f t="shared" si="27"/>
        <v/>
      </c>
      <c r="S424" s="16"/>
      <c r="T424" s="16"/>
      <c r="U424" s="168" t="str">
        <f t="shared" si="28"/>
        <v/>
      </c>
      <c r="V424" s="168"/>
      <c r="W424" s="16"/>
    </row>
    <row r="425" spans="1:23" ht="13.5" customHeight="1" x14ac:dyDescent="0.25">
      <c r="A425" s="24" t="s">
        <v>39</v>
      </c>
      <c r="B425" s="24"/>
      <c r="C425" s="24"/>
      <c r="D425" s="24"/>
      <c r="E425" s="24"/>
      <c r="F425" s="197"/>
      <c r="G425" s="13" t="s">
        <v>25</v>
      </c>
      <c r="H425" s="75"/>
      <c r="I425" s="75"/>
      <c r="J425" s="35"/>
      <c r="K425" s="35"/>
      <c r="L425" s="71" t="str">
        <f t="shared" si="29"/>
        <v/>
      </c>
      <c r="M425" s="35"/>
      <c r="N425" s="35"/>
      <c r="O425" s="71" t="str">
        <f t="shared" si="26"/>
        <v/>
      </c>
      <c r="P425" s="35"/>
      <c r="Q425" s="35"/>
      <c r="R425" s="71" t="str">
        <f t="shared" si="27"/>
        <v/>
      </c>
      <c r="S425" s="35"/>
      <c r="T425" s="35"/>
      <c r="U425" s="71" t="str">
        <f t="shared" si="28"/>
        <v/>
      </c>
      <c r="V425" s="71"/>
      <c r="W425" s="35"/>
    </row>
    <row r="426" spans="1:23" ht="13.5" customHeight="1" x14ac:dyDescent="0.25">
      <c r="A426" s="24" t="s">
        <v>39</v>
      </c>
      <c r="B426" s="24"/>
      <c r="C426" s="24"/>
      <c r="D426" s="24"/>
      <c r="E426" s="24"/>
      <c r="F426" s="197"/>
      <c r="G426" s="13" t="s">
        <v>26</v>
      </c>
      <c r="H426" s="75"/>
      <c r="I426" s="75"/>
      <c r="J426" s="35"/>
      <c r="K426" s="35"/>
      <c r="L426" s="71" t="str">
        <f t="shared" si="29"/>
        <v/>
      </c>
      <c r="M426" s="35"/>
      <c r="N426" s="35"/>
      <c r="O426" s="71" t="str">
        <f t="shared" si="26"/>
        <v/>
      </c>
      <c r="P426" s="35"/>
      <c r="Q426" s="35"/>
      <c r="R426" s="71" t="str">
        <f t="shared" si="27"/>
        <v/>
      </c>
      <c r="S426" s="35"/>
      <c r="T426" s="35"/>
      <c r="U426" s="71" t="str">
        <f t="shared" si="28"/>
        <v/>
      </c>
      <c r="V426" s="71"/>
      <c r="W426" s="35"/>
    </row>
    <row r="427" spans="1:23" ht="13.5" customHeight="1" x14ac:dyDescent="0.25">
      <c r="A427" s="24" t="s">
        <v>39</v>
      </c>
      <c r="B427" s="24"/>
      <c r="C427" s="24"/>
      <c r="D427" s="24"/>
      <c r="E427" s="24"/>
      <c r="F427" s="197"/>
      <c r="G427" s="13" t="s">
        <v>27</v>
      </c>
      <c r="H427" s="75"/>
      <c r="I427" s="75"/>
      <c r="J427" s="35"/>
      <c r="K427" s="35"/>
      <c r="L427" s="71" t="str">
        <f t="shared" si="29"/>
        <v/>
      </c>
      <c r="M427" s="35"/>
      <c r="N427" s="35"/>
      <c r="O427" s="71" t="str">
        <f t="shared" si="26"/>
        <v/>
      </c>
      <c r="P427" s="35"/>
      <c r="Q427" s="35"/>
      <c r="R427" s="71" t="str">
        <f t="shared" si="27"/>
        <v/>
      </c>
      <c r="S427" s="35"/>
      <c r="T427" s="35"/>
      <c r="U427" s="71" t="str">
        <f t="shared" si="28"/>
        <v/>
      </c>
      <c r="V427" s="71"/>
      <c r="W427" s="35"/>
    </row>
    <row r="428" spans="1:23" ht="13.5" customHeight="1" x14ac:dyDescent="0.25">
      <c r="A428" s="24" t="s">
        <v>39</v>
      </c>
      <c r="B428" s="24"/>
      <c r="C428" s="24"/>
      <c r="D428" s="24"/>
      <c r="E428" s="24"/>
      <c r="F428" s="197"/>
      <c r="G428" s="18" t="s">
        <v>28</v>
      </c>
      <c r="H428" s="74"/>
      <c r="I428" s="74"/>
      <c r="J428" s="16"/>
      <c r="K428" s="16"/>
      <c r="L428" s="168" t="str">
        <f t="shared" si="29"/>
        <v/>
      </c>
      <c r="M428" s="16"/>
      <c r="N428" s="16"/>
      <c r="O428" s="16"/>
      <c r="P428" s="16"/>
      <c r="Q428" s="16"/>
      <c r="R428" s="168" t="str">
        <f t="shared" si="27"/>
        <v/>
      </c>
      <c r="S428" s="16"/>
      <c r="T428" s="16"/>
      <c r="U428" s="168" t="str">
        <f t="shared" si="28"/>
        <v/>
      </c>
      <c r="V428" s="168"/>
      <c r="W428" s="16"/>
    </row>
    <row r="429" spans="1:23" ht="13.5" customHeight="1" x14ac:dyDescent="0.25">
      <c r="A429" s="24" t="s">
        <v>39</v>
      </c>
      <c r="B429" s="24"/>
      <c r="C429" s="24"/>
      <c r="D429" s="24"/>
      <c r="E429" s="24"/>
      <c r="F429" s="197"/>
      <c r="G429" s="18" t="s">
        <v>29</v>
      </c>
      <c r="H429" s="74"/>
      <c r="I429" s="74"/>
      <c r="J429" s="16"/>
      <c r="K429" s="16"/>
      <c r="L429" s="168" t="str">
        <f t="shared" si="29"/>
        <v/>
      </c>
      <c r="M429" s="16"/>
      <c r="N429" s="16"/>
      <c r="O429" s="16"/>
      <c r="P429" s="16"/>
      <c r="Q429" s="16"/>
      <c r="R429" s="168" t="str">
        <f t="shared" si="27"/>
        <v/>
      </c>
      <c r="S429" s="16"/>
      <c r="T429" s="16"/>
      <c r="U429" s="168" t="str">
        <f t="shared" si="28"/>
        <v/>
      </c>
      <c r="V429" s="168"/>
      <c r="W429" s="16"/>
    </row>
    <row r="430" spans="1:23" ht="15.75" customHeight="1" x14ac:dyDescent="0.25">
      <c r="A430" s="24" t="s">
        <v>39</v>
      </c>
      <c r="B430" s="24"/>
      <c r="C430" s="24"/>
      <c r="D430" s="24"/>
      <c r="E430" s="24"/>
      <c r="F430" s="197"/>
      <c r="G430" s="18" t="s">
        <v>30</v>
      </c>
      <c r="H430" s="74"/>
      <c r="I430" s="74"/>
      <c r="J430" s="16"/>
      <c r="K430" s="16"/>
      <c r="L430" s="168"/>
      <c r="M430" s="16"/>
      <c r="N430" s="16"/>
      <c r="O430" s="16"/>
      <c r="P430" s="16"/>
      <c r="Q430" s="16"/>
      <c r="R430" s="168" t="str">
        <f t="shared" si="27"/>
        <v/>
      </c>
      <c r="S430" s="16"/>
      <c r="T430" s="16"/>
      <c r="U430" s="168" t="str">
        <f t="shared" si="28"/>
        <v/>
      </c>
      <c r="V430" s="168"/>
      <c r="W430" s="16"/>
    </row>
    <row r="431" spans="1:23" ht="38.25" customHeight="1" x14ac:dyDescent="0.25">
      <c r="A431" s="31" t="s">
        <v>39</v>
      </c>
      <c r="B431" s="31"/>
      <c r="C431" s="32" t="s">
        <v>7</v>
      </c>
      <c r="D431" s="32" t="s">
        <v>20</v>
      </c>
      <c r="E431" s="60" t="s">
        <v>48</v>
      </c>
      <c r="F431" s="32" t="s">
        <v>226</v>
      </c>
      <c r="G431" s="31" t="s">
        <v>225</v>
      </c>
      <c r="H431" s="60" t="s">
        <v>48</v>
      </c>
      <c r="I431" s="33"/>
      <c r="J431" s="33"/>
      <c r="K431" s="33"/>
      <c r="L431" s="70" t="str">
        <f t="shared" si="25"/>
        <v/>
      </c>
      <c r="M431" s="183"/>
      <c r="N431" s="183"/>
      <c r="O431" s="70" t="str">
        <f t="shared" si="26"/>
        <v/>
      </c>
      <c r="P431" s="183"/>
      <c r="Q431" s="183"/>
      <c r="R431" s="70" t="str">
        <f t="shared" si="27"/>
        <v/>
      </c>
      <c r="S431" s="183"/>
      <c r="T431" s="183"/>
      <c r="U431" s="70" t="str">
        <f t="shared" si="28"/>
        <v/>
      </c>
      <c r="V431" s="182" t="str">
        <f>IF(AND(I431="",U431=""),"",IF(AND(I431&lt;&gt;"",U431=""),"",IF(I431=U431,"conforme au conventionné",IF(I431&gt;U431,"Justifier la sous-réalisation","Justifier la sur-réalisation"))))</f>
        <v/>
      </c>
      <c r="W431" s="183"/>
    </row>
    <row r="432" spans="1:23" x14ac:dyDescent="0.25">
      <c r="A432" s="16" t="s">
        <v>39</v>
      </c>
      <c r="B432" s="16"/>
      <c r="C432" s="17"/>
      <c r="D432" s="17"/>
      <c r="E432" s="17"/>
      <c r="F432" s="17"/>
      <c r="G432" s="18" t="s">
        <v>22</v>
      </c>
      <c r="H432" s="75"/>
      <c r="I432" s="75"/>
      <c r="J432" s="16"/>
      <c r="K432" s="16"/>
      <c r="L432" s="66" t="str">
        <f t="shared" si="25"/>
        <v/>
      </c>
      <c r="M432" s="16"/>
      <c r="N432" s="16"/>
      <c r="O432" s="66" t="str">
        <f t="shared" si="26"/>
        <v/>
      </c>
      <c r="P432" s="16"/>
      <c r="Q432" s="16"/>
      <c r="R432" s="66" t="str">
        <f t="shared" si="27"/>
        <v/>
      </c>
      <c r="S432" s="16"/>
      <c r="T432" s="16"/>
      <c r="U432" s="66" t="str">
        <f t="shared" si="28"/>
        <v/>
      </c>
      <c r="V432" s="66"/>
      <c r="W432" s="16"/>
    </row>
    <row r="433" spans="1:23" x14ac:dyDescent="0.25">
      <c r="A433" s="16" t="s">
        <v>39</v>
      </c>
      <c r="B433" s="16"/>
      <c r="C433" s="17"/>
      <c r="D433" s="17"/>
      <c r="E433" s="17"/>
      <c r="F433" s="17"/>
      <c r="G433" s="18" t="s">
        <v>23</v>
      </c>
      <c r="H433" s="75"/>
      <c r="I433" s="75"/>
      <c r="J433" s="16"/>
      <c r="K433" s="16"/>
      <c r="L433" s="66" t="str">
        <f t="shared" si="25"/>
        <v/>
      </c>
      <c r="M433" s="16"/>
      <c r="N433" s="16"/>
      <c r="O433" s="66" t="str">
        <f t="shared" si="26"/>
        <v/>
      </c>
      <c r="P433" s="16"/>
      <c r="Q433" s="16"/>
      <c r="R433" s="66" t="str">
        <f t="shared" si="27"/>
        <v/>
      </c>
      <c r="S433" s="16"/>
      <c r="T433" s="16"/>
      <c r="U433" s="66" t="str">
        <f t="shared" si="28"/>
        <v/>
      </c>
      <c r="V433" s="66"/>
      <c r="W433" s="16"/>
    </row>
    <row r="434" spans="1:23" x14ac:dyDescent="0.25">
      <c r="A434" s="16" t="s">
        <v>39</v>
      </c>
      <c r="B434" s="16"/>
      <c r="C434" s="17"/>
      <c r="D434" s="17"/>
      <c r="E434" s="17"/>
      <c r="F434" s="17"/>
      <c r="G434" s="18" t="s">
        <v>24</v>
      </c>
      <c r="H434" s="75"/>
      <c r="I434" s="75"/>
      <c r="J434" s="16"/>
      <c r="K434" s="16"/>
      <c r="L434" s="66" t="str">
        <f t="shared" si="25"/>
        <v/>
      </c>
      <c r="M434" s="16"/>
      <c r="N434" s="16"/>
      <c r="O434" s="66" t="str">
        <f t="shared" si="26"/>
        <v/>
      </c>
      <c r="P434" s="16"/>
      <c r="Q434" s="16"/>
      <c r="R434" s="66" t="str">
        <f t="shared" si="27"/>
        <v/>
      </c>
      <c r="S434" s="16"/>
      <c r="T434" s="16"/>
      <c r="U434" s="66" t="str">
        <f t="shared" si="28"/>
        <v/>
      </c>
      <c r="V434" s="66"/>
      <c r="W434" s="16"/>
    </row>
    <row r="435" spans="1:23" x14ac:dyDescent="0.25">
      <c r="A435" s="16" t="s">
        <v>39</v>
      </c>
      <c r="B435" s="16"/>
      <c r="C435" s="17"/>
      <c r="D435" s="17"/>
      <c r="E435" s="17"/>
      <c r="F435" s="17"/>
      <c r="G435" s="13" t="s">
        <v>25</v>
      </c>
      <c r="H435" s="75"/>
      <c r="I435" s="75"/>
      <c r="J435" s="12"/>
      <c r="K435" s="12"/>
      <c r="L435" s="65" t="str">
        <f t="shared" si="25"/>
        <v/>
      </c>
      <c r="M435" s="12"/>
      <c r="N435" s="12"/>
      <c r="O435" s="65" t="str">
        <f t="shared" si="26"/>
        <v/>
      </c>
      <c r="P435" s="12"/>
      <c r="Q435" s="12"/>
      <c r="R435" s="65" t="str">
        <f t="shared" si="27"/>
        <v/>
      </c>
      <c r="S435" s="12"/>
      <c r="T435" s="12"/>
      <c r="U435" s="65" t="str">
        <f t="shared" si="28"/>
        <v/>
      </c>
      <c r="V435" s="65"/>
      <c r="W435" s="12"/>
    </row>
    <row r="436" spans="1:23" x14ac:dyDescent="0.25">
      <c r="A436" s="16" t="s">
        <v>39</v>
      </c>
      <c r="B436" s="16"/>
      <c r="C436" s="17"/>
      <c r="D436" s="17"/>
      <c r="E436" s="17"/>
      <c r="F436" s="17"/>
      <c r="G436" s="13" t="s">
        <v>26</v>
      </c>
      <c r="H436" s="75"/>
      <c r="I436" s="75"/>
      <c r="J436" s="12"/>
      <c r="K436" s="12"/>
      <c r="L436" s="65" t="str">
        <f t="shared" si="25"/>
        <v/>
      </c>
      <c r="M436" s="12"/>
      <c r="N436" s="12"/>
      <c r="O436" s="65" t="str">
        <f t="shared" si="26"/>
        <v/>
      </c>
      <c r="P436" s="12"/>
      <c r="Q436" s="12"/>
      <c r="R436" s="65" t="str">
        <f t="shared" si="27"/>
        <v/>
      </c>
      <c r="S436" s="12"/>
      <c r="T436" s="12"/>
      <c r="U436" s="65" t="str">
        <f t="shared" si="28"/>
        <v/>
      </c>
      <c r="V436" s="65"/>
      <c r="W436" s="12"/>
    </row>
    <row r="437" spans="1:23" x14ac:dyDescent="0.25">
      <c r="A437" s="16" t="s">
        <v>39</v>
      </c>
      <c r="B437" s="16"/>
      <c r="C437" s="17"/>
      <c r="D437" s="17"/>
      <c r="E437" s="17"/>
      <c r="F437" s="17"/>
      <c r="G437" s="13" t="s">
        <v>27</v>
      </c>
      <c r="H437" s="75"/>
      <c r="I437" s="75"/>
      <c r="J437" s="12"/>
      <c r="K437" s="12"/>
      <c r="L437" s="65" t="str">
        <f t="shared" si="25"/>
        <v/>
      </c>
      <c r="M437" s="12"/>
      <c r="N437" s="12"/>
      <c r="O437" s="65" t="str">
        <f t="shared" si="26"/>
        <v/>
      </c>
      <c r="P437" s="12"/>
      <c r="Q437" s="12"/>
      <c r="R437" s="65" t="str">
        <f t="shared" si="27"/>
        <v/>
      </c>
      <c r="S437" s="12"/>
      <c r="T437" s="12"/>
      <c r="U437" s="65" t="str">
        <f t="shared" si="28"/>
        <v/>
      </c>
      <c r="V437" s="65"/>
      <c r="W437" s="12"/>
    </row>
    <row r="438" spans="1:23" x14ac:dyDescent="0.25">
      <c r="A438" s="16" t="s">
        <v>39</v>
      </c>
      <c r="B438" s="16"/>
      <c r="C438" s="17"/>
      <c r="D438" s="17"/>
      <c r="E438" s="17"/>
      <c r="F438" s="17"/>
      <c r="G438" s="18" t="s">
        <v>28</v>
      </c>
      <c r="H438" s="74"/>
      <c r="I438" s="74"/>
      <c r="J438" s="16"/>
      <c r="K438" s="16"/>
      <c r="L438" s="66" t="str">
        <f t="shared" si="25"/>
        <v/>
      </c>
      <c r="M438" s="16"/>
      <c r="N438" s="16"/>
      <c r="O438" s="66" t="str">
        <f t="shared" si="26"/>
        <v/>
      </c>
      <c r="P438" s="16"/>
      <c r="Q438" s="16"/>
      <c r="R438" s="66" t="str">
        <f t="shared" si="27"/>
        <v/>
      </c>
      <c r="S438" s="16"/>
      <c r="T438" s="16"/>
      <c r="U438" s="66" t="str">
        <f t="shared" si="28"/>
        <v/>
      </c>
      <c r="V438" s="66"/>
      <c r="W438" s="16"/>
    </row>
    <row r="439" spans="1:23" x14ac:dyDescent="0.25">
      <c r="A439" s="16" t="s">
        <v>39</v>
      </c>
      <c r="B439" s="16"/>
      <c r="C439" s="17"/>
      <c r="D439" s="17"/>
      <c r="E439" s="17"/>
      <c r="F439" s="17"/>
      <c r="G439" s="18" t="s">
        <v>29</v>
      </c>
      <c r="H439" s="74"/>
      <c r="I439" s="74"/>
      <c r="J439" s="16"/>
      <c r="K439" s="16"/>
      <c r="L439" s="66" t="str">
        <f t="shared" si="25"/>
        <v/>
      </c>
      <c r="M439" s="16"/>
      <c r="N439" s="16"/>
      <c r="O439" s="66" t="str">
        <f t="shared" si="26"/>
        <v/>
      </c>
      <c r="P439" s="16"/>
      <c r="Q439" s="16"/>
      <c r="R439" s="66" t="str">
        <f t="shared" si="27"/>
        <v/>
      </c>
      <c r="S439" s="16"/>
      <c r="T439" s="16"/>
      <c r="U439" s="66" t="str">
        <f t="shared" si="28"/>
        <v/>
      </c>
      <c r="V439" s="66"/>
      <c r="W439" s="16"/>
    </row>
    <row r="440" spans="1:23" x14ac:dyDescent="0.25">
      <c r="A440" s="24" t="s">
        <v>39</v>
      </c>
      <c r="B440" s="24"/>
      <c r="C440" s="17"/>
      <c r="D440" s="17"/>
      <c r="E440" s="17"/>
      <c r="F440" s="17"/>
      <c r="G440" s="18" t="s">
        <v>30</v>
      </c>
      <c r="H440" s="74"/>
      <c r="I440" s="74"/>
      <c r="J440" s="16"/>
      <c r="K440" s="16"/>
      <c r="L440" s="66" t="str">
        <f t="shared" si="25"/>
        <v/>
      </c>
      <c r="M440" s="16"/>
      <c r="N440" s="16"/>
      <c r="O440" s="66" t="str">
        <f t="shared" si="26"/>
        <v/>
      </c>
      <c r="P440" s="16"/>
      <c r="Q440" s="16"/>
      <c r="R440" s="66" t="str">
        <f t="shared" si="27"/>
        <v/>
      </c>
      <c r="S440" s="16"/>
      <c r="T440" s="16"/>
      <c r="U440" s="66" t="str">
        <f t="shared" si="28"/>
        <v/>
      </c>
      <c r="V440" s="66"/>
      <c r="W440" s="16"/>
    </row>
    <row r="441" spans="1:23" x14ac:dyDescent="0.25">
      <c r="A441" s="16" t="s">
        <v>39</v>
      </c>
      <c r="B441" s="24"/>
      <c r="C441" s="17"/>
      <c r="D441" s="17"/>
      <c r="E441" s="17"/>
      <c r="F441" s="17"/>
      <c r="G441" s="89" t="s">
        <v>301</v>
      </c>
      <c r="H441" s="74"/>
      <c r="I441" s="74"/>
      <c r="J441" s="88"/>
      <c r="K441" s="88"/>
      <c r="L441" s="191" t="str">
        <f t="shared" si="25"/>
        <v/>
      </c>
      <c r="M441" s="88"/>
      <c r="N441" s="88"/>
      <c r="O441" s="191" t="str">
        <f t="shared" si="26"/>
        <v/>
      </c>
      <c r="P441" s="88"/>
      <c r="Q441" s="88"/>
      <c r="R441" s="191" t="str">
        <f t="shared" si="27"/>
        <v/>
      </c>
      <c r="S441" s="88"/>
      <c r="T441" s="88"/>
      <c r="U441" s="191" t="str">
        <f t="shared" si="28"/>
        <v/>
      </c>
      <c r="V441" s="191"/>
      <c r="W441" s="88"/>
    </row>
    <row r="442" spans="1:23" x14ac:dyDescent="0.25">
      <c r="A442" s="24" t="s">
        <v>39</v>
      </c>
      <c r="B442" s="24"/>
      <c r="C442" s="17"/>
      <c r="D442" s="17"/>
      <c r="E442" s="17"/>
      <c r="F442" s="17"/>
      <c r="G442" s="89" t="s">
        <v>302</v>
      </c>
      <c r="H442" s="74"/>
      <c r="I442" s="74"/>
      <c r="J442" s="88"/>
      <c r="K442" s="88"/>
      <c r="L442" s="191" t="str">
        <f t="shared" si="25"/>
        <v/>
      </c>
      <c r="M442" s="88"/>
      <c r="N442" s="88"/>
      <c r="O442" s="191" t="str">
        <f t="shared" si="26"/>
        <v/>
      </c>
      <c r="P442" s="88"/>
      <c r="Q442" s="88"/>
      <c r="R442" s="191" t="str">
        <f t="shared" si="27"/>
        <v/>
      </c>
      <c r="S442" s="88"/>
      <c r="T442" s="88"/>
      <c r="U442" s="191" t="str">
        <f t="shared" si="28"/>
        <v/>
      </c>
      <c r="V442" s="191"/>
      <c r="W442" s="88"/>
    </row>
    <row r="443" spans="1:23" ht="38.25" customHeight="1" x14ac:dyDescent="0.25">
      <c r="A443" s="31" t="s">
        <v>39</v>
      </c>
      <c r="B443" s="31"/>
      <c r="C443" s="32" t="s">
        <v>7</v>
      </c>
      <c r="D443" s="32" t="s">
        <v>20</v>
      </c>
      <c r="E443" s="60" t="s">
        <v>48</v>
      </c>
      <c r="F443" s="32" t="s">
        <v>227</v>
      </c>
      <c r="G443" s="31" t="s">
        <v>228</v>
      </c>
      <c r="H443" s="60" t="s">
        <v>48</v>
      </c>
      <c r="I443" s="33"/>
      <c r="J443" s="33"/>
      <c r="K443" s="33"/>
      <c r="L443" s="70" t="str">
        <f t="shared" si="25"/>
        <v/>
      </c>
      <c r="M443" s="183"/>
      <c r="N443" s="33"/>
      <c r="O443" s="70" t="str">
        <f t="shared" si="26"/>
        <v/>
      </c>
      <c r="P443" s="183"/>
      <c r="Q443" s="33"/>
      <c r="R443" s="70" t="str">
        <f t="shared" si="27"/>
        <v/>
      </c>
      <c r="S443" s="183"/>
      <c r="T443" s="33"/>
      <c r="U443" s="70" t="str">
        <f t="shared" si="28"/>
        <v/>
      </c>
      <c r="V443" s="182" t="str">
        <f>IF(AND(I443="",U443=""),"",IF(AND(I443&lt;&gt;"",U443=""),"",IF(I443=U443,"conforme au conventionné",IF(I443&gt;U443,"Justifier la sous-réalisation","Justifier la sur-réalisation"))))</f>
        <v/>
      </c>
      <c r="W443" s="183"/>
    </row>
    <row r="444" spans="1:23" x14ac:dyDescent="0.25">
      <c r="A444" s="16" t="s">
        <v>39</v>
      </c>
      <c r="B444" s="16"/>
      <c r="C444" s="17"/>
      <c r="D444" s="17"/>
      <c r="E444" s="17"/>
      <c r="F444" s="17"/>
      <c r="G444" s="18" t="s">
        <v>22</v>
      </c>
      <c r="H444" s="74"/>
      <c r="I444" s="74"/>
      <c r="J444" s="16"/>
      <c r="K444" s="16"/>
      <c r="L444" s="66" t="str">
        <f t="shared" si="25"/>
        <v/>
      </c>
      <c r="M444" s="16"/>
      <c r="N444" s="16"/>
      <c r="O444" s="66" t="str">
        <f t="shared" si="26"/>
        <v/>
      </c>
      <c r="P444" s="16"/>
      <c r="Q444" s="16"/>
      <c r="R444" s="66" t="str">
        <f t="shared" si="27"/>
        <v/>
      </c>
      <c r="S444" s="16"/>
      <c r="T444" s="16"/>
      <c r="U444" s="66" t="str">
        <f t="shared" si="28"/>
        <v/>
      </c>
      <c r="V444" s="66"/>
      <c r="W444" s="16"/>
    </row>
    <row r="445" spans="1:23" x14ac:dyDescent="0.25">
      <c r="A445" s="16" t="s">
        <v>39</v>
      </c>
      <c r="B445" s="16"/>
      <c r="C445" s="17"/>
      <c r="D445" s="17"/>
      <c r="E445" s="17"/>
      <c r="F445" s="17"/>
      <c r="G445" s="18" t="s">
        <v>23</v>
      </c>
      <c r="H445" s="74"/>
      <c r="I445" s="74"/>
      <c r="J445" s="16"/>
      <c r="K445" s="16"/>
      <c r="L445" s="66" t="str">
        <f t="shared" si="25"/>
        <v/>
      </c>
      <c r="M445" s="16"/>
      <c r="N445" s="16"/>
      <c r="O445" s="66" t="str">
        <f t="shared" si="26"/>
        <v/>
      </c>
      <c r="P445" s="16"/>
      <c r="Q445" s="16"/>
      <c r="R445" s="66" t="str">
        <f t="shared" si="27"/>
        <v/>
      </c>
      <c r="S445" s="16"/>
      <c r="T445" s="16"/>
      <c r="U445" s="66" t="str">
        <f t="shared" si="28"/>
        <v/>
      </c>
      <c r="V445" s="66"/>
      <c r="W445" s="16"/>
    </row>
    <row r="446" spans="1:23" x14ac:dyDescent="0.25">
      <c r="A446" s="16" t="s">
        <v>39</v>
      </c>
      <c r="B446" s="16"/>
      <c r="C446" s="17"/>
      <c r="D446" s="17"/>
      <c r="E446" s="17"/>
      <c r="F446" s="17"/>
      <c r="G446" s="18" t="s">
        <v>24</v>
      </c>
      <c r="H446" s="74"/>
      <c r="I446" s="74"/>
      <c r="J446" s="16"/>
      <c r="K446" s="16"/>
      <c r="L446" s="66" t="str">
        <f t="shared" si="25"/>
        <v/>
      </c>
      <c r="M446" s="16"/>
      <c r="N446" s="16"/>
      <c r="O446" s="66" t="str">
        <f t="shared" si="26"/>
        <v/>
      </c>
      <c r="P446" s="16"/>
      <c r="Q446" s="16"/>
      <c r="R446" s="66" t="str">
        <f t="shared" si="27"/>
        <v/>
      </c>
      <c r="S446" s="16"/>
      <c r="T446" s="16"/>
      <c r="U446" s="66" t="str">
        <f t="shared" si="28"/>
        <v/>
      </c>
      <c r="V446" s="66"/>
      <c r="W446" s="16"/>
    </row>
    <row r="447" spans="1:23" x14ac:dyDescent="0.25">
      <c r="A447" s="16" t="s">
        <v>39</v>
      </c>
      <c r="B447" s="16"/>
      <c r="C447" s="17"/>
      <c r="D447" s="17"/>
      <c r="E447" s="17"/>
      <c r="F447" s="17"/>
      <c r="G447" s="13" t="s">
        <v>25</v>
      </c>
      <c r="H447" s="75"/>
      <c r="I447" s="75"/>
      <c r="J447" s="12"/>
      <c r="K447" s="12"/>
      <c r="L447" s="65" t="str">
        <f t="shared" si="25"/>
        <v/>
      </c>
      <c r="M447" s="12"/>
      <c r="N447" s="12"/>
      <c r="O447" s="65" t="str">
        <f t="shared" si="26"/>
        <v/>
      </c>
      <c r="P447" s="12"/>
      <c r="Q447" s="12"/>
      <c r="R447" s="65" t="str">
        <f t="shared" si="27"/>
        <v/>
      </c>
      <c r="S447" s="12"/>
      <c r="T447" s="12"/>
      <c r="U447" s="65" t="str">
        <f t="shared" si="28"/>
        <v/>
      </c>
      <c r="V447" s="65"/>
      <c r="W447" s="12"/>
    </row>
    <row r="448" spans="1:23" x14ac:dyDescent="0.25">
      <c r="A448" s="16" t="s">
        <v>39</v>
      </c>
      <c r="B448" s="16"/>
      <c r="C448" s="17"/>
      <c r="D448" s="17"/>
      <c r="E448" s="17"/>
      <c r="F448" s="17"/>
      <c r="G448" s="13" t="s">
        <v>26</v>
      </c>
      <c r="H448" s="75"/>
      <c r="I448" s="75"/>
      <c r="J448" s="12"/>
      <c r="K448" s="12"/>
      <c r="L448" s="65" t="str">
        <f t="shared" si="25"/>
        <v/>
      </c>
      <c r="M448" s="12"/>
      <c r="N448" s="12"/>
      <c r="O448" s="65" t="str">
        <f t="shared" si="26"/>
        <v/>
      </c>
      <c r="P448" s="12"/>
      <c r="Q448" s="12"/>
      <c r="R448" s="65" t="str">
        <f t="shared" si="27"/>
        <v/>
      </c>
      <c r="S448" s="12"/>
      <c r="T448" s="12"/>
      <c r="U448" s="65" t="str">
        <f t="shared" si="28"/>
        <v/>
      </c>
      <c r="V448" s="65"/>
      <c r="W448" s="12"/>
    </row>
    <row r="449" spans="1:23" x14ac:dyDescent="0.25">
      <c r="A449" s="16" t="s">
        <v>39</v>
      </c>
      <c r="B449" s="16"/>
      <c r="C449" s="17"/>
      <c r="D449" s="17"/>
      <c r="E449" s="17"/>
      <c r="F449" s="17"/>
      <c r="G449" s="13" t="s">
        <v>27</v>
      </c>
      <c r="H449" s="75"/>
      <c r="I449" s="75"/>
      <c r="J449" s="12"/>
      <c r="K449" s="12"/>
      <c r="L449" s="65" t="str">
        <f t="shared" si="25"/>
        <v/>
      </c>
      <c r="M449" s="12"/>
      <c r="N449" s="12"/>
      <c r="O449" s="65" t="str">
        <f t="shared" si="26"/>
        <v/>
      </c>
      <c r="P449" s="12"/>
      <c r="Q449" s="12"/>
      <c r="R449" s="65" t="str">
        <f t="shared" si="27"/>
        <v/>
      </c>
      <c r="S449" s="12"/>
      <c r="T449" s="12"/>
      <c r="U449" s="65" t="str">
        <f t="shared" si="28"/>
        <v/>
      </c>
      <c r="V449" s="65"/>
      <c r="W449" s="12"/>
    </row>
    <row r="450" spans="1:23" x14ac:dyDescent="0.25">
      <c r="A450" s="16" t="s">
        <v>39</v>
      </c>
      <c r="B450" s="16"/>
      <c r="C450" s="17"/>
      <c r="D450" s="17"/>
      <c r="E450" s="17"/>
      <c r="F450" s="17"/>
      <c r="G450" s="18" t="s">
        <v>28</v>
      </c>
      <c r="H450" s="74"/>
      <c r="I450" s="74"/>
      <c r="J450" s="16"/>
      <c r="K450" s="16"/>
      <c r="L450" s="66" t="str">
        <f t="shared" si="25"/>
        <v/>
      </c>
      <c r="M450" s="16"/>
      <c r="N450" s="16"/>
      <c r="O450" s="66" t="str">
        <f t="shared" si="26"/>
        <v/>
      </c>
      <c r="P450" s="16"/>
      <c r="Q450" s="16"/>
      <c r="R450" s="66" t="str">
        <f t="shared" si="27"/>
        <v/>
      </c>
      <c r="S450" s="16"/>
      <c r="T450" s="16"/>
      <c r="U450" s="66" t="str">
        <f t="shared" si="28"/>
        <v/>
      </c>
      <c r="V450" s="66"/>
      <c r="W450" s="16"/>
    </row>
    <row r="451" spans="1:23" x14ac:dyDescent="0.25">
      <c r="A451" s="16" t="s">
        <v>39</v>
      </c>
      <c r="B451" s="16"/>
      <c r="C451" s="17"/>
      <c r="D451" s="17"/>
      <c r="E451" s="17"/>
      <c r="F451" s="17"/>
      <c r="G451" s="18" t="s">
        <v>29</v>
      </c>
      <c r="H451" s="74"/>
      <c r="I451" s="74"/>
      <c r="J451" s="16"/>
      <c r="K451" s="16"/>
      <c r="L451" s="66" t="str">
        <f t="shared" si="25"/>
        <v/>
      </c>
      <c r="M451" s="16"/>
      <c r="N451" s="16"/>
      <c r="O451" s="66" t="str">
        <f t="shared" si="26"/>
        <v/>
      </c>
      <c r="P451" s="16"/>
      <c r="Q451" s="16"/>
      <c r="R451" s="66" t="str">
        <f t="shared" si="27"/>
        <v/>
      </c>
      <c r="S451" s="16"/>
      <c r="T451" s="16"/>
      <c r="U451" s="66" t="str">
        <f t="shared" si="28"/>
        <v/>
      </c>
      <c r="V451" s="66"/>
      <c r="W451" s="16"/>
    </row>
    <row r="452" spans="1:23" x14ac:dyDescent="0.25">
      <c r="A452" s="24" t="s">
        <v>39</v>
      </c>
      <c r="B452" s="24"/>
      <c r="C452" s="17"/>
      <c r="D452" s="17"/>
      <c r="E452" s="17"/>
      <c r="F452" s="17"/>
      <c r="G452" s="18" t="s">
        <v>30</v>
      </c>
      <c r="H452" s="74"/>
      <c r="I452" s="74"/>
      <c r="J452" s="16"/>
      <c r="K452" s="16"/>
      <c r="L452" s="66" t="str">
        <f t="shared" si="25"/>
        <v/>
      </c>
      <c r="M452" s="16"/>
      <c r="N452" s="16"/>
      <c r="O452" s="66" t="str">
        <f t="shared" si="26"/>
        <v/>
      </c>
      <c r="P452" s="16"/>
      <c r="Q452" s="16"/>
      <c r="R452" s="66" t="str">
        <f t="shared" si="27"/>
        <v/>
      </c>
      <c r="S452" s="16"/>
      <c r="T452" s="16"/>
      <c r="U452" s="66" t="str">
        <f t="shared" si="28"/>
        <v/>
      </c>
      <c r="V452" s="66"/>
      <c r="W452" s="16"/>
    </row>
    <row r="453" spans="1:23" x14ac:dyDescent="0.25">
      <c r="A453" s="16" t="s">
        <v>39</v>
      </c>
      <c r="B453" s="24"/>
      <c r="C453" s="17"/>
      <c r="D453" s="17"/>
      <c r="E453" s="17"/>
      <c r="F453" s="17"/>
      <c r="G453" s="89" t="s">
        <v>301</v>
      </c>
      <c r="H453" s="74"/>
      <c r="I453" s="74"/>
      <c r="J453" s="88"/>
      <c r="K453" s="88"/>
      <c r="L453" s="191" t="str">
        <f t="shared" si="25"/>
        <v/>
      </c>
      <c r="M453" s="88"/>
      <c r="N453" s="88"/>
      <c r="O453" s="191" t="str">
        <f t="shared" si="26"/>
        <v/>
      </c>
      <c r="P453" s="88"/>
      <c r="Q453" s="88"/>
      <c r="R453" s="191" t="str">
        <f t="shared" si="27"/>
        <v/>
      </c>
      <c r="S453" s="88"/>
      <c r="T453" s="88"/>
      <c r="U453" s="191" t="str">
        <f t="shared" si="28"/>
        <v/>
      </c>
      <c r="V453" s="191"/>
      <c r="W453" s="88"/>
    </row>
    <row r="454" spans="1:23" x14ac:dyDescent="0.25">
      <c r="A454" s="24" t="s">
        <v>39</v>
      </c>
      <c r="B454" s="24"/>
      <c r="C454" s="17"/>
      <c r="D454" s="17"/>
      <c r="E454" s="17"/>
      <c r="F454" s="17"/>
      <c r="G454" s="89" t="s">
        <v>302</v>
      </c>
      <c r="H454" s="74"/>
      <c r="I454" s="74"/>
      <c r="J454" s="88"/>
      <c r="K454" s="88"/>
      <c r="L454" s="191" t="str">
        <f t="shared" si="25"/>
        <v/>
      </c>
      <c r="M454" s="88"/>
      <c r="N454" s="88"/>
      <c r="O454" s="191" t="str">
        <f t="shared" si="26"/>
        <v/>
      </c>
      <c r="P454" s="88"/>
      <c r="Q454" s="88"/>
      <c r="R454" s="191" t="str">
        <f t="shared" si="27"/>
        <v/>
      </c>
      <c r="S454" s="88"/>
      <c r="T454" s="88"/>
      <c r="U454" s="191" t="str">
        <f t="shared" si="28"/>
        <v/>
      </c>
      <c r="V454" s="191"/>
      <c r="W454" s="88"/>
    </row>
    <row r="455" spans="1:23" ht="38.25" customHeight="1" x14ac:dyDescent="0.25">
      <c r="A455" s="33" t="s">
        <v>39</v>
      </c>
      <c r="B455" s="33"/>
      <c r="C455" s="34" t="s">
        <v>7</v>
      </c>
      <c r="D455" s="34" t="s">
        <v>8</v>
      </c>
      <c r="E455" s="34"/>
      <c r="F455" s="34" t="s">
        <v>49</v>
      </c>
      <c r="G455" s="35" t="s">
        <v>229</v>
      </c>
      <c r="H455" s="61"/>
      <c r="I455" s="33"/>
      <c r="J455" s="33"/>
      <c r="K455" s="33"/>
      <c r="L455" s="70" t="str">
        <f t="shared" si="25"/>
        <v/>
      </c>
      <c r="M455" s="183"/>
      <c r="N455" s="183"/>
      <c r="O455" s="70" t="str">
        <f t="shared" si="26"/>
        <v/>
      </c>
      <c r="P455" s="183"/>
      <c r="Q455" s="183"/>
      <c r="R455" s="70" t="str">
        <f t="shared" si="27"/>
        <v/>
      </c>
      <c r="S455" s="183"/>
      <c r="T455" s="183"/>
      <c r="U455" s="70" t="str">
        <f t="shared" si="28"/>
        <v/>
      </c>
      <c r="V455" s="182" t="str">
        <f>IF(AND(I455="",U455=""),"",IF(AND(I455&lt;&gt;"",U455=""),"",IF(I455=U455,"conforme au conventionné",IF(I455&gt;U455,"Justifier la sous-réalisation","Justifier la sur-réalisation"))))</f>
        <v/>
      </c>
      <c r="W455" s="183"/>
    </row>
    <row r="456" spans="1:23" x14ac:dyDescent="0.25">
      <c r="A456" s="16" t="s">
        <v>39</v>
      </c>
      <c r="B456" s="16"/>
      <c r="C456" s="17"/>
      <c r="D456" s="17"/>
      <c r="E456" s="17"/>
      <c r="F456" s="17"/>
      <c r="G456" s="18" t="s">
        <v>22</v>
      </c>
      <c r="H456" s="74"/>
      <c r="I456" s="74"/>
      <c r="J456" s="16"/>
      <c r="K456" s="16"/>
      <c r="L456" s="66" t="str">
        <f t="shared" si="25"/>
        <v/>
      </c>
      <c r="M456" s="16"/>
      <c r="N456" s="16"/>
      <c r="O456" s="66" t="str">
        <f t="shared" si="26"/>
        <v/>
      </c>
      <c r="P456" s="16"/>
      <c r="Q456" s="16"/>
      <c r="R456" s="66" t="str">
        <f t="shared" si="27"/>
        <v/>
      </c>
      <c r="S456" s="16"/>
      <c r="T456" s="16"/>
      <c r="U456" s="66" t="str">
        <f t="shared" si="28"/>
        <v/>
      </c>
      <c r="V456" s="66"/>
      <c r="W456" s="16"/>
    </row>
    <row r="457" spans="1:23" x14ac:dyDescent="0.25">
      <c r="A457" s="16" t="s">
        <v>39</v>
      </c>
      <c r="B457" s="16"/>
      <c r="C457" s="17"/>
      <c r="D457" s="17"/>
      <c r="E457" s="17"/>
      <c r="F457" s="17"/>
      <c r="G457" s="18" t="s">
        <v>23</v>
      </c>
      <c r="H457" s="74"/>
      <c r="I457" s="74"/>
      <c r="J457" s="16"/>
      <c r="K457" s="16"/>
      <c r="L457" s="66" t="str">
        <f t="shared" si="25"/>
        <v/>
      </c>
      <c r="M457" s="16"/>
      <c r="N457" s="16"/>
      <c r="O457" s="66" t="str">
        <f t="shared" si="26"/>
        <v/>
      </c>
      <c r="P457" s="16"/>
      <c r="Q457" s="16"/>
      <c r="R457" s="66" t="str">
        <f t="shared" si="27"/>
        <v/>
      </c>
      <c r="S457" s="16"/>
      <c r="T457" s="16"/>
      <c r="U457" s="66" t="str">
        <f t="shared" si="28"/>
        <v/>
      </c>
      <c r="V457" s="66"/>
      <c r="W457" s="16"/>
    </row>
    <row r="458" spans="1:23" x14ac:dyDescent="0.25">
      <c r="A458" s="16" t="s">
        <v>39</v>
      </c>
      <c r="B458" s="16"/>
      <c r="C458" s="17"/>
      <c r="D458" s="17"/>
      <c r="E458" s="17"/>
      <c r="F458" s="17"/>
      <c r="G458" s="18" t="s">
        <v>24</v>
      </c>
      <c r="H458" s="74"/>
      <c r="I458" s="74"/>
      <c r="J458" s="16"/>
      <c r="K458" s="16"/>
      <c r="L458" s="66" t="str">
        <f t="shared" si="25"/>
        <v/>
      </c>
      <c r="M458" s="16"/>
      <c r="N458" s="16"/>
      <c r="O458" s="66" t="str">
        <f t="shared" si="26"/>
        <v/>
      </c>
      <c r="P458" s="16"/>
      <c r="Q458" s="16"/>
      <c r="R458" s="66" t="str">
        <f t="shared" si="27"/>
        <v/>
      </c>
      <c r="S458" s="16"/>
      <c r="T458" s="16"/>
      <c r="U458" s="66" t="str">
        <f t="shared" si="28"/>
        <v/>
      </c>
      <c r="V458" s="66"/>
      <c r="W458" s="16"/>
    </row>
    <row r="459" spans="1:23" x14ac:dyDescent="0.25">
      <c r="A459" s="16" t="s">
        <v>39</v>
      </c>
      <c r="B459" s="16"/>
      <c r="C459" s="17"/>
      <c r="D459" s="17"/>
      <c r="E459" s="17"/>
      <c r="F459" s="17"/>
      <c r="G459" s="13" t="s">
        <v>25</v>
      </c>
      <c r="H459" s="75"/>
      <c r="I459" s="75"/>
      <c r="J459" s="12"/>
      <c r="K459" s="12"/>
      <c r="L459" s="65" t="str">
        <f t="shared" si="25"/>
        <v/>
      </c>
      <c r="M459" s="12"/>
      <c r="N459" s="12"/>
      <c r="O459" s="65" t="str">
        <f t="shared" si="26"/>
        <v/>
      </c>
      <c r="P459" s="12"/>
      <c r="Q459" s="12"/>
      <c r="R459" s="65" t="str">
        <f t="shared" si="27"/>
        <v/>
      </c>
      <c r="S459" s="12"/>
      <c r="T459" s="12"/>
      <c r="U459" s="65" t="str">
        <f t="shared" si="28"/>
        <v/>
      </c>
      <c r="V459" s="65"/>
      <c r="W459" s="12"/>
    </row>
    <row r="460" spans="1:23" x14ac:dyDescent="0.25">
      <c r="A460" s="16" t="s">
        <v>39</v>
      </c>
      <c r="B460" s="16"/>
      <c r="C460" s="17"/>
      <c r="D460" s="17"/>
      <c r="E460" s="17"/>
      <c r="F460" s="17"/>
      <c r="G460" s="13" t="s">
        <v>26</v>
      </c>
      <c r="H460" s="75"/>
      <c r="I460" s="75"/>
      <c r="J460" s="12"/>
      <c r="K460" s="12"/>
      <c r="L460" s="65" t="str">
        <f t="shared" si="25"/>
        <v/>
      </c>
      <c r="M460" s="12"/>
      <c r="N460" s="12"/>
      <c r="O460" s="65" t="str">
        <f t="shared" si="26"/>
        <v/>
      </c>
      <c r="P460" s="12"/>
      <c r="Q460" s="12"/>
      <c r="R460" s="65" t="str">
        <f t="shared" si="27"/>
        <v/>
      </c>
      <c r="S460" s="12"/>
      <c r="T460" s="12"/>
      <c r="U460" s="65" t="str">
        <f t="shared" si="28"/>
        <v/>
      </c>
      <c r="V460" s="65"/>
      <c r="W460" s="12"/>
    </row>
    <row r="461" spans="1:23" x14ac:dyDescent="0.25">
      <c r="A461" s="16" t="s">
        <v>39</v>
      </c>
      <c r="B461" s="16"/>
      <c r="C461" s="17"/>
      <c r="D461" s="17"/>
      <c r="E461" s="17"/>
      <c r="F461" s="17"/>
      <c r="G461" s="13" t="s">
        <v>27</v>
      </c>
      <c r="H461" s="75"/>
      <c r="I461" s="75"/>
      <c r="J461" s="12"/>
      <c r="K461" s="12"/>
      <c r="L461" s="65" t="str">
        <f t="shared" si="25"/>
        <v/>
      </c>
      <c r="M461" s="12"/>
      <c r="N461" s="12"/>
      <c r="O461" s="65" t="str">
        <f t="shared" si="26"/>
        <v/>
      </c>
      <c r="P461" s="12"/>
      <c r="Q461" s="12"/>
      <c r="R461" s="65" t="str">
        <f t="shared" si="27"/>
        <v/>
      </c>
      <c r="S461" s="12"/>
      <c r="T461" s="12"/>
      <c r="U461" s="65" t="str">
        <f t="shared" si="28"/>
        <v/>
      </c>
      <c r="V461" s="65"/>
      <c r="W461" s="12"/>
    </row>
    <row r="462" spans="1:23" x14ac:dyDescent="0.25">
      <c r="A462" s="16" t="s">
        <v>39</v>
      </c>
      <c r="B462" s="16"/>
      <c r="C462" s="17"/>
      <c r="D462" s="17"/>
      <c r="E462" s="17"/>
      <c r="F462" s="17"/>
      <c r="G462" s="18" t="s">
        <v>28</v>
      </c>
      <c r="H462" s="74"/>
      <c r="I462" s="74"/>
      <c r="J462" s="16"/>
      <c r="K462" s="16"/>
      <c r="L462" s="66" t="str">
        <f t="shared" si="25"/>
        <v/>
      </c>
      <c r="M462" s="16"/>
      <c r="N462" s="16"/>
      <c r="O462" s="66" t="str">
        <f t="shared" si="26"/>
        <v/>
      </c>
      <c r="P462" s="16"/>
      <c r="Q462" s="16"/>
      <c r="R462" s="66" t="str">
        <f t="shared" si="27"/>
        <v/>
      </c>
      <c r="S462" s="16"/>
      <c r="T462" s="16"/>
      <c r="U462" s="66" t="str">
        <f t="shared" si="28"/>
        <v/>
      </c>
      <c r="V462" s="66"/>
      <c r="W462" s="16"/>
    </row>
    <row r="463" spans="1:23" x14ac:dyDescent="0.25">
      <c r="A463" s="16" t="s">
        <v>39</v>
      </c>
      <c r="B463" s="16"/>
      <c r="C463" s="17"/>
      <c r="D463" s="17"/>
      <c r="E463" s="17"/>
      <c r="F463" s="17"/>
      <c r="G463" s="18" t="s">
        <v>29</v>
      </c>
      <c r="H463" s="74"/>
      <c r="I463" s="74"/>
      <c r="J463" s="16"/>
      <c r="K463" s="16"/>
      <c r="L463" s="66" t="str">
        <f t="shared" si="25"/>
        <v/>
      </c>
      <c r="M463" s="16"/>
      <c r="N463" s="16"/>
      <c r="O463" s="66" t="str">
        <f t="shared" si="26"/>
        <v/>
      </c>
      <c r="P463" s="16"/>
      <c r="Q463" s="16"/>
      <c r="R463" s="66" t="str">
        <f t="shared" si="27"/>
        <v/>
      </c>
      <c r="S463" s="16"/>
      <c r="T463" s="16"/>
      <c r="U463" s="66" t="str">
        <f t="shared" si="28"/>
        <v/>
      </c>
      <c r="V463" s="66"/>
      <c r="W463" s="16"/>
    </row>
    <row r="464" spans="1:23" x14ac:dyDescent="0.25">
      <c r="A464" s="24" t="s">
        <v>39</v>
      </c>
      <c r="B464" s="24"/>
      <c r="C464" s="17"/>
      <c r="D464" s="17"/>
      <c r="E464" s="17"/>
      <c r="F464" s="17"/>
      <c r="G464" s="18" t="s">
        <v>30</v>
      </c>
      <c r="H464" s="74"/>
      <c r="I464" s="74"/>
      <c r="J464" s="16"/>
      <c r="K464" s="16"/>
      <c r="L464" s="66" t="str">
        <f t="shared" si="25"/>
        <v/>
      </c>
      <c r="M464" s="16"/>
      <c r="N464" s="16"/>
      <c r="O464" s="66" t="str">
        <f t="shared" si="26"/>
        <v/>
      </c>
      <c r="P464" s="16"/>
      <c r="Q464" s="16"/>
      <c r="R464" s="66" t="str">
        <f t="shared" si="27"/>
        <v/>
      </c>
      <c r="S464" s="16"/>
      <c r="T464" s="16"/>
      <c r="U464" s="66" t="str">
        <f t="shared" si="28"/>
        <v/>
      </c>
      <c r="V464" s="66"/>
      <c r="W464" s="16"/>
    </row>
    <row r="465" spans="1:23" x14ac:dyDescent="0.25">
      <c r="A465" s="16" t="s">
        <v>39</v>
      </c>
      <c r="B465" s="24"/>
      <c r="C465" s="17"/>
      <c r="D465" s="17"/>
      <c r="E465" s="17"/>
      <c r="F465" s="17"/>
      <c r="G465" s="89" t="s">
        <v>301</v>
      </c>
      <c r="H465" s="74"/>
      <c r="I465" s="74"/>
      <c r="J465" s="88"/>
      <c r="K465" s="88"/>
      <c r="L465" s="191" t="str">
        <f t="shared" si="25"/>
        <v/>
      </c>
      <c r="M465" s="88"/>
      <c r="N465" s="88"/>
      <c r="O465" s="191" t="str">
        <f t="shared" si="26"/>
        <v/>
      </c>
      <c r="P465" s="88"/>
      <c r="Q465" s="88"/>
      <c r="R465" s="191" t="str">
        <f t="shared" si="27"/>
        <v/>
      </c>
      <c r="S465" s="88"/>
      <c r="T465" s="88"/>
      <c r="U465" s="191" t="str">
        <f t="shared" si="28"/>
        <v/>
      </c>
      <c r="V465" s="191"/>
      <c r="W465" s="88"/>
    </row>
    <row r="466" spans="1:23" x14ac:dyDescent="0.25">
      <c r="A466" s="24" t="s">
        <v>39</v>
      </c>
      <c r="B466" s="24"/>
      <c r="C466" s="17"/>
      <c r="D466" s="17"/>
      <c r="E466" s="17"/>
      <c r="F466" s="17"/>
      <c r="G466" s="89" t="s">
        <v>302</v>
      </c>
      <c r="H466" s="74"/>
      <c r="I466" s="74"/>
      <c r="J466" s="88"/>
      <c r="K466" s="88"/>
      <c r="L466" s="191" t="str">
        <f t="shared" si="25"/>
        <v/>
      </c>
      <c r="M466" s="88"/>
      <c r="N466" s="88"/>
      <c r="O466" s="191" t="str">
        <f t="shared" si="26"/>
        <v/>
      </c>
      <c r="P466" s="88"/>
      <c r="Q466" s="88"/>
      <c r="R466" s="191" t="str">
        <f t="shared" si="27"/>
        <v/>
      </c>
      <c r="S466" s="88"/>
      <c r="T466" s="88"/>
      <c r="U466" s="191" t="str">
        <f t="shared" si="28"/>
        <v/>
      </c>
      <c r="V466" s="191"/>
      <c r="W466" s="88"/>
    </row>
    <row r="467" spans="1:23" x14ac:dyDescent="0.25">
      <c r="A467" s="24" t="s">
        <v>39</v>
      </c>
      <c r="B467" s="24"/>
      <c r="C467" s="17"/>
      <c r="D467" s="17"/>
      <c r="E467" s="17"/>
      <c r="F467" s="17"/>
      <c r="G467" s="91" t="s">
        <v>315</v>
      </c>
      <c r="H467" s="74"/>
      <c r="I467" s="74"/>
      <c r="J467" s="193"/>
      <c r="K467" s="193"/>
      <c r="L467" s="173" t="str">
        <f t="shared" si="25"/>
        <v/>
      </c>
      <c r="M467" s="193"/>
      <c r="N467" s="193"/>
      <c r="O467" s="173" t="str">
        <f t="shared" si="26"/>
        <v/>
      </c>
      <c r="P467" s="193"/>
      <c r="Q467" s="193"/>
      <c r="R467" s="173" t="str">
        <f t="shared" si="27"/>
        <v/>
      </c>
      <c r="S467" s="193"/>
      <c r="T467" s="193"/>
      <c r="U467" s="173" t="str">
        <f t="shared" si="28"/>
        <v/>
      </c>
      <c r="V467" s="173"/>
      <c r="W467" s="193"/>
    </row>
    <row r="468" spans="1:23" x14ac:dyDescent="0.25">
      <c r="A468" s="24" t="s">
        <v>39</v>
      </c>
      <c r="B468" s="24"/>
      <c r="C468" s="17"/>
      <c r="D468" s="17"/>
      <c r="E468" s="17"/>
      <c r="F468" s="17"/>
      <c r="G468" s="91" t="s">
        <v>314</v>
      </c>
      <c r="H468" s="74"/>
      <c r="I468" s="74"/>
      <c r="J468" s="193"/>
      <c r="K468" s="193"/>
      <c r="L468" s="173" t="str">
        <f t="shared" si="25"/>
        <v/>
      </c>
      <c r="M468" s="193"/>
      <c r="N468" s="193"/>
      <c r="O468" s="173" t="str">
        <f t="shared" si="26"/>
        <v/>
      </c>
      <c r="P468" s="193"/>
      <c r="Q468" s="193"/>
      <c r="R468" s="173" t="str">
        <f t="shared" si="27"/>
        <v/>
      </c>
      <c r="S468" s="193"/>
      <c r="T468" s="193"/>
      <c r="U468" s="173" t="str">
        <f t="shared" si="28"/>
        <v/>
      </c>
      <c r="V468" s="173"/>
      <c r="W468" s="193"/>
    </row>
    <row r="469" spans="1:23" ht="38.25" customHeight="1" x14ac:dyDescent="0.25">
      <c r="A469" s="36" t="s">
        <v>39</v>
      </c>
      <c r="B469" s="36"/>
      <c r="C469" s="34" t="s">
        <v>7</v>
      </c>
      <c r="D469" s="34" t="s">
        <v>8</v>
      </c>
      <c r="E469" s="34"/>
      <c r="F469" s="34" t="s">
        <v>50</v>
      </c>
      <c r="G469" s="35" t="s">
        <v>51</v>
      </c>
      <c r="H469" s="74"/>
      <c r="I469" s="35"/>
      <c r="J469" s="35"/>
      <c r="K469" s="35"/>
      <c r="L469" s="71" t="str">
        <f t="shared" si="25"/>
        <v/>
      </c>
      <c r="M469" s="35"/>
      <c r="N469" s="35"/>
      <c r="O469" s="71" t="str">
        <f t="shared" si="26"/>
        <v/>
      </c>
      <c r="P469" s="35"/>
      <c r="Q469" s="35"/>
      <c r="R469" s="71" t="str">
        <f t="shared" si="27"/>
        <v/>
      </c>
      <c r="S469" s="35"/>
      <c r="T469" s="35"/>
      <c r="U469" s="71" t="str">
        <f t="shared" si="28"/>
        <v/>
      </c>
      <c r="V469" s="71"/>
      <c r="W469" s="35"/>
    </row>
    <row r="470" spans="1:23" ht="38.25" customHeight="1" x14ac:dyDescent="0.25">
      <c r="A470" s="33" t="s">
        <v>39</v>
      </c>
      <c r="B470" s="33"/>
      <c r="C470" s="34" t="s">
        <v>21</v>
      </c>
      <c r="D470" s="34" t="s">
        <v>8</v>
      </c>
      <c r="E470" s="34"/>
      <c r="F470" s="34" t="s">
        <v>230</v>
      </c>
      <c r="G470" s="35" t="s">
        <v>231</v>
      </c>
      <c r="H470" s="61" t="s">
        <v>293</v>
      </c>
      <c r="I470" s="33"/>
      <c r="J470" s="35"/>
      <c r="K470" s="35"/>
      <c r="L470" s="70" t="str">
        <f t="shared" si="25"/>
        <v/>
      </c>
      <c r="M470" s="183"/>
      <c r="N470" s="35"/>
      <c r="O470" s="70" t="str">
        <f t="shared" si="26"/>
        <v/>
      </c>
      <c r="P470" s="183"/>
      <c r="Q470" s="35"/>
      <c r="R470" s="70" t="str">
        <f t="shared" si="27"/>
        <v/>
      </c>
      <c r="S470" s="183"/>
      <c r="T470" s="35"/>
      <c r="U470" s="70" t="str">
        <f t="shared" si="28"/>
        <v/>
      </c>
      <c r="V470" s="182" t="str">
        <f>IF(AND(I470="",U470=""),"",IF(AND(I470&lt;&gt;"",U470=""),"",IF(I470=U470,"conforme au conventionné",IF(I470&gt;U470,"Justifier la sous-réalisation","Justifier la sur-réalisation"))))</f>
        <v/>
      </c>
      <c r="W470" s="183"/>
    </row>
    <row r="471" spans="1:23" x14ac:dyDescent="0.25">
      <c r="A471" s="16" t="s">
        <v>39</v>
      </c>
      <c r="B471" s="16"/>
      <c r="C471" s="17"/>
      <c r="D471" s="17"/>
      <c r="E471" s="17"/>
      <c r="F471" s="17"/>
      <c r="G471" s="18" t="s">
        <v>22</v>
      </c>
      <c r="H471" s="74"/>
      <c r="I471" s="74"/>
      <c r="J471" s="16"/>
      <c r="K471" s="16"/>
      <c r="L471" s="66" t="str">
        <f t="shared" si="25"/>
        <v/>
      </c>
      <c r="M471" s="16"/>
      <c r="N471" s="16"/>
      <c r="O471" s="66" t="str">
        <f t="shared" si="26"/>
        <v/>
      </c>
      <c r="P471" s="16"/>
      <c r="Q471" s="16"/>
      <c r="R471" s="66" t="str">
        <f t="shared" si="27"/>
        <v/>
      </c>
      <c r="S471" s="16"/>
      <c r="T471" s="16"/>
      <c r="U471" s="66" t="str">
        <f t="shared" si="28"/>
        <v/>
      </c>
      <c r="V471" s="66"/>
      <c r="W471" s="16"/>
    </row>
    <row r="472" spans="1:23" x14ac:dyDescent="0.25">
      <c r="A472" s="16" t="s">
        <v>39</v>
      </c>
      <c r="B472" s="16"/>
      <c r="C472" s="17"/>
      <c r="D472" s="17"/>
      <c r="E472" s="17"/>
      <c r="F472" s="17"/>
      <c r="G472" s="18" t="s">
        <v>23</v>
      </c>
      <c r="H472" s="74"/>
      <c r="I472" s="74"/>
      <c r="J472" s="16"/>
      <c r="K472" s="16"/>
      <c r="L472" s="66" t="str">
        <f t="shared" si="25"/>
        <v/>
      </c>
      <c r="M472" s="16"/>
      <c r="N472" s="16"/>
      <c r="O472" s="66" t="str">
        <f t="shared" si="26"/>
        <v/>
      </c>
      <c r="P472" s="16"/>
      <c r="Q472" s="16"/>
      <c r="R472" s="66" t="str">
        <f t="shared" si="27"/>
        <v/>
      </c>
      <c r="S472" s="16"/>
      <c r="T472" s="16"/>
      <c r="U472" s="66" t="str">
        <f t="shared" si="28"/>
        <v/>
      </c>
      <c r="V472" s="66"/>
      <c r="W472" s="16"/>
    </row>
    <row r="473" spans="1:23" x14ac:dyDescent="0.25">
      <c r="A473" s="16" t="s">
        <v>39</v>
      </c>
      <c r="B473" s="16"/>
      <c r="C473" s="17"/>
      <c r="D473" s="17"/>
      <c r="E473" s="17"/>
      <c r="F473" s="17"/>
      <c r="G473" s="18" t="s">
        <v>24</v>
      </c>
      <c r="H473" s="74"/>
      <c r="I473" s="74"/>
      <c r="J473" s="16"/>
      <c r="K473" s="16"/>
      <c r="L473" s="66" t="str">
        <f t="shared" si="25"/>
        <v/>
      </c>
      <c r="M473" s="16"/>
      <c r="N473" s="16"/>
      <c r="O473" s="66" t="str">
        <f t="shared" si="26"/>
        <v/>
      </c>
      <c r="P473" s="16"/>
      <c r="Q473" s="16"/>
      <c r="R473" s="66" t="str">
        <f t="shared" si="27"/>
        <v/>
      </c>
      <c r="S473" s="16"/>
      <c r="T473" s="16"/>
      <c r="U473" s="66" t="str">
        <f t="shared" si="28"/>
        <v/>
      </c>
      <c r="V473" s="66"/>
      <c r="W473" s="16"/>
    </row>
    <row r="474" spans="1:23" x14ac:dyDescent="0.25">
      <c r="A474" s="16" t="s">
        <v>39</v>
      </c>
      <c r="B474" s="16"/>
      <c r="C474" s="17"/>
      <c r="D474" s="17"/>
      <c r="E474" s="17"/>
      <c r="F474" s="17"/>
      <c r="G474" s="13" t="s">
        <v>25</v>
      </c>
      <c r="H474" s="75"/>
      <c r="I474" s="75"/>
      <c r="J474" s="12"/>
      <c r="K474" s="12"/>
      <c r="L474" s="65" t="str">
        <f t="shared" si="25"/>
        <v/>
      </c>
      <c r="M474" s="12"/>
      <c r="N474" s="12"/>
      <c r="O474" s="65" t="str">
        <f t="shared" si="26"/>
        <v/>
      </c>
      <c r="P474" s="12"/>
      <c r="Q474" s="12"/>
      <c r="R474" s="12"/>
      <c r="S474" s="12"/>
      <c r="T474" s="12"/>
      <c r="U474" s="65" t="str">
        <f t="shared" si="28"/>
        <v/>
      </c>
      <c r="V474" s="65"/>
      <c r="W474" s="12"/>
    </row>
    <row r="475" spans="1:23" x14ac:dyDescent="0.25">
      <c r="A475" s="16" t="s">
        <v>39</v>
      </c>
      <c r="B475" s="16"/>
      <c r="C475" s="17"/>
      <c r="D475" s="17"/>
      <c r="E475" s="17"/>
      <c r="F475" s="17"/>
      <c r="G475" s="13" t="s">
        <v>26</v>
      </c>
      <c r="H475" s="75"/>
      <c r="I475" s="75"/>
      <c r="J475" s="12"/>
      <c r="K475" s="12"/>
      <c r="L475" s="65" t="str">
        <f t="shared" si="25"/>
        <v/>
      </c>
      <c r="M475" s="12"/>
      <c r="N475" s="12"/>
      <c r="O475" s="65" t="str">
        <f t="shared" si="26"/>
        <v/>
      </c>
      <c r="P475" s="12"/>
      <c r="Q475" s="12"/>
      <c r="R475" s="65" t="str">
        <f t="shared" si="27"/>
        <v/>
      </c>
      <c r="S475" s="12"/>
      <c r="T475" s="12"/>
      <c r="U475" s="65" t="str">
        <f t="shared" si="28"/>
        <v/>
      </c>
      <c r="V475" s="65"/>
      <c r="W475" s="12"/>
    </row>
    <row r="476" spans="1:23" x14ac:dyDescent="0.25">
      <c r="A476" s="16" t="s">
        <v>39</v>
      </c>
      <c r="B476" s="16"/>
      <c r="C476" s="17"/>
      <c r="D476" s="17"/>
      <c r="E476" s="17"/>
      <c r="F476" s="17"/>
      <c r="G476" s="13" t="s">
        <v>27</v>
      </c>
      <c r="H476" s="75"/>
      <c r="I476" s="75"/>
      <c r="J476" s="12"/>
      <c r="K476" s="12"/>
      <c r="L476" s="65" t="str">
        <f t="shared" si="25"/>
        <v/>
      </c>
      <c r="M476" s="12"/>
      <c r="N476" s="12"/>
      <c r="O476" s="65" t="str">
        <f t="shared" si="26"/>
        <v/>
      </c>
      <c r="P476" s="12"/>
      <c r="Q476" s="12"/>
      <c r="R476" s="65" t="str">
        <f t="shared" si="27"/>
        <v/>
      </c>
      <c r="S476" s="12"/>
      <c r="T476" s="12"/>
      <c r="U476" s="65" t="str">
        <f t="shared" si="28"/>
        <v/>
      </c>
      <c r="V476" s="65"/>
      <c r="W476" s="12"/>
    </row>
    <row r="477" spans="1:23" x14ac:dyDescent="0.25">
      <c r="A477" s="16" t="s">
        <v>39</v>
      </c>
      <c r="B477" s="16"/>
      <c r="C477" s="17"/>
      <c r="D477" s="17"/>
      <c r="E477" s="17"/>
      <c r="F477" s="17"/>
      <c r="G477" s="18" t="s">
        <v>28</v>
      </c>
      <c r="H477" s="74"/>
      <c r="I477" s="74"/>
      <c r="J477" s="16"/>
      <c r="K477" s="16"/>
      <c r="L477" s="66" t="str">
        <f t="shared" si="25"/>
        <v/>
      </c>
      <c r="M477" s="16"/>
      <c r="N477" s="16"/>
      <c r="O477" s="66" t="str">
        <f t="shared" si="26"/>
        <v/>
      </c>
      <c r="P477" s="16"/>
      <c r="Q477" s="16"/>
      <c r="R477" s="66" t="str">
        <f t="shared" si="27"/>
        <v/>
      </c>
      <c r="S477" s="16"/>
      <c r="T477" s="16"/>
      <c r="U477" s="66" t="str">
        <f t="shared" si="28"/>
        <v/>
      </c>
      <c r="V477" s="66"/>
      <c r="W477" s="16"/>
    </row>
    <row r="478" spans="1:23" x14ac:dyDescent="0.25">
      <c r="A478" s="16" t="s">
        <v>39</v>
      </c>
      <c r="B478" s="16"/>
      <c r="C478" s="17"/>
      <c r="D478" s="17"/>
      <c r="E478" s="17"/>
      <c r="F478" s="17"/>
      <c r="G478" s="18" t="s">
        <v>29</v>
      </c>
      <c r="H478" s="74"/>
      <c r="I478" s="74"/>
      <c r="J478" s="16"/>
      <c r="K478" s="16"/>
      <c r="L478" s="66" t="str">
        <f t="shared" si="25"/>
        <v/>
      </c>
      <c r="M478" s="16"/>
      <c r="N478" s="16"/>
      <c r="O478" s="66" t="str">
        <f t="shared" si="26"/>
        <v/>
      </c>
      <c r="P478" s="16"/>
      <c r="Q478" s="16"/>
      <c r="R478" s="66" t="str">
        <f t="shared" si="27"/>
        <v/>
      </c>
      <c r="S478" s="16"/>
      <c r="T478" s="16"/>
      <c r="U478" s="66" t="str">
        <f t="shared" si="28"/>
        <v/>
      </c>
      <c r="V478" s="66"/>
      <c r="W478" s="16"/>
    </row>
    <row r="479" spans="1:23" x14ac:dyDescent="0.25">
      <c r="A479" s="24" t="s">
        <v>39</v>
      </c>
      <c r="B479" s="24"/>
      <c r="C479" s="17"/>
      <c r="D479" s="17"/>
      <c r="E479" s="17"/>
      <c r="F479" s="17"/>
      <c r="G479" s="18" t="s">
        <v>30</v>
      </c>
      <c r="H479" s="74"/>
      <c r="I479" s="74"/>
      <c r="J479" s="16"/>
      <c r="K479" s="16"/>
      <c r="L479" s="66" t="str">
        <f t="shared" si="25"/>
        <v/>
      </c>
      <c r="M479" s="16"/>
      <c r="N479" s="16"/>
      <c r="O479" s="66" t="str">
        <f t="shared" si="26"/>
        <v/>
      </c>
      <c r="P479" s="16"/>
      <c r="Q479" s="16"/>
      <c r="R479" s="66" t="str">
        <f t="shared" si="27"/>
        <v/>
      </c>
      <c r="S479" s="16"/>
      <c r="T479" s="16"/>
      <c r="U479" s="66" t="str">
        <f t="shared" si="28"/>
        <v/>
      </c>
      <c r="V479" s="66"/>
      <c r="W479" s="16"/>
    </row>
    <row r="480" spans="1:23" x14ac:dyDescent="0.25">
      <c r="A480" s="16" t="s">
        <v>39</v>
      </c>
      <c r="B480" s="24"/>
      <c r="C480" s="17"/>
      <c r="D480" s="17"/>
      <c r="E480" s="17"/>
      <c r="F480" s="17"/>
      <c r="G480" s="89" t="s">
        <v>301</v>
      </c>
      <c r="H480" s="74"/>
      <c r="I480" s="74"/>
      <c r="J480" s="88"/>
      <c r="K480" s="88"/>
      <c r="L480" s="191" t="str">
        <f t="shared" si="25"/>
        <v/>
      </c>
      <c r="M480" s="88"/>
      <c r="N480" s="88"/>
      <c r="O480" s="191" t="str">
        <f t="shared" si="26"/>
        <v/>
      </c>
      <c r="P480" s="88"/>
      <c r="Q480" s="88"/>
      <c r="R480" s="191" t="str">
        <f t="shared" si="27"/>
        <v/>
      </c>
      <c r="S480" s="88"/>
      <c r="T480" s="88"/>
      <c r="U480" s="191" t="str">
        <f t="shared" si="28"/>
        <v/>
      </c>
      <c r="V480" s="191"/>
      <c r="W480" s="88"/>
    </row>
    <row r="481" spans="1:23" x14ac:dyDescent="0.25">
      <c r="A481" s="24" t="s">
        <v>39</v>
      </c>
      <c r="B481" s="24"/>
      <c r="C481" s="17"/>
      <c r="D481" s="17"/>
      <c r="E481" s="17"/>
      <c r="F481" s="17"/>
      <c r="G481" s="89" t="s">
        <v>302</v>
      </c>
      <c r="H481" s="74"/>
      <c r="I481" s="74"/>
      <c r="J481" s="88"/>
      <c r="K481" s="88"/>
      <c r="L481" s="191" t="str">
        <f t="shared" si="25"/>
        <v/>
      </c>
      <c r="M481" s="88"/>
      <c r="N481" s="88"/>
      <c r="O481" s="191" t="str">
        <f t="shared" si="26"/>
        <v/>
      </c>
      <c r="P481" s="88"/>
      <c r="Q481" s="88"/>
      <c r="R481" s="191" t="str">
        <f t="shared" si="27"/>
        <v/>
      </c>
      <c r="S481" s="88"/>
      <c r="T481" s="88"/>
      <c r="U481" s="191" t="str">
        <f t="shared" si="28"/>
        <v/>
      </c>
      <c r="V481" s="191"/>
      <c r="W481" s="88"/>
    </row>
    <row r="482" spans="1:23" x14ac:dyDescent="0.25">
      <c r="A482" s="24" t="s">
        <v>39</v>
      </c>
      <c r="B482" s="24"/>
      <c r="C482" s="17"/>
      <c r="D482" s="17"/>
      <c r="E482" s="17"/>
      <c r="F482" s="17"/>
      <c r="G482" s="91" t="s">
        <v>315</v>
      </c>
      <c r="H482" s="74"/>
      <c r="I482" s="74"/>
      <c r="J482" s="193"/>
      <c r="K482" s="193"/>
      <c r="L482" s="173" t="str">
        <f t="shared" si="25"/>
        <v/>
      </c>
      <c r="M482" s="193"/>
      <c r="N482" s="193"/>
      <c r="O482" s="173" t="str">
        <f t="shared" si="26"/>
        <v/>
      </c>
      <c r="P482" s="193"/>
      <c r="Q482" s="193"/>
      <c r="R482" s="173" t="str">
        <f t="shared" si="27"/>
        <v/>
      </c>
      <c r="S482" s="193"/>
      <c r="T482" s="193"/>
      <c r="U482" s="173" t="str">
        <f t="shared" si="28"/>
        <v/>
      </c>
      <c r="V482" s="173"/>
      <c r="W482" s="193"/>
    </row>
    <row r="483" spans="1:23" x14ac:dyDescent="0.25">
      <c r="A483" s="24" t="s">
        <v>39</v>
      </c>
      <c r="B483" s="24"/>
      <c r="C483" s="17"/>
      <c r="D483" s="17"/>
      <c r="E483" s="17"/>
      <c r="F483" s="17"/>
      <c r="G483" s="91" t="s">
        <v>314</v>
      </c>
      <c r="H483" s="74"/>
      <c r="I483" s="74"/>
      <c r="J483" s="193"/>
      <c r="K483" s="193"/>
      <c r="L483" s="173" t="str">
        <f t="shared" si="25"/>
        <v/>
      </c>
      <c r="M483" s="193"/>
      <c r="N483" s="193"/>
      <c r="O483" s="173" t="str">
        <f t="shared" si="26"/>
        <v/>
      </c>
      <c r="P483" s="193"/>
      <c r="Q483" s="193"/>
      <c r="R483" s="173" t="str">
        <f t="shared" si="27"/>
        <v/>
      </c>
      <c r="S483" s="193"/>
      <c r="T483" s="193"/>
      <c r="U483" s="173" t="str">
        <f t="shared" si="28"/>
        <v/>
      </c>
      <c r="V483" s="173"/>
      <c r="W483" s="193"/>
    </row>
    <row r="484" spans="1:23" ht="38.25" customHeight="1" x14ac:dyDescent="0.25">
      <c r="A484" s="33" t="s">
        <v>39</v>
      </c>
      <c r="B484" s="33"/>
      <c r="C484" s="34" t="s">
        <v>21</v>
      </c>
      <c r="D484" s="34" t="s">
        <v>20</v>
      </c>
      <c r="E484" s="61" t="s">
        <v>230</v>
      </c>
      <c r="F484" s="34" t="s">
        <v>293</v>
      </c>
      <c r="G484" s="35" t="s">
        <v>56</v>
      </c>
      <c r="H484" s="61" t="s">
        <v>230</v>
      </c>
      <c r="I484" s="33"/>
      <c r="J484" s="33"/>
      <c r="K484" s="33"/>
      <c r="L484" s="70" t="str">
        <f t="shared" si="25"/>
        <v/>
      </c>
      <c r="M484" s="183"/>
      <c r="N484" s="33"/>
      <c r="O484" s="70" t="str">
        <f t="shared" si="26"/>
        <v/>
      </c>
      <c r="P484" s="183"/>
      <c r="Q484" s="33"/>
      <c r="R484" s="70" t="str">
        <f t="shared" si="27"/>
        <v/>
      </c>
      <c r="S484" s="183"/>
      <c r="T484" s="33"/>
      <c r="U484" s="70" t="str">
        <f t="shared" si="28"/>
        <v/>
      </c>
      <c r="V484" s="182" t="str">
        <f>IF(AND(I484="",U484=""),"",IF(AND(I484&lt;&gt;"",U484=""),"",IF(I484=U484,"conforme au conventionné",IF(I484&gt;U484,"Justifier la sous-réalisation","Justifier la sur-réalisation"))))</f>
        <v/>
      </c>
      <c r="W484" s="183"/>
    </row>
    <row r="485" spans="1:23" x14ac:dyDescent="0.25">
      <c r="A485" s="16" t="s">
        <v>39</v>
      </c>
      <c r="B485" s="16"/>
      <c r="C485" s="17"/>
      <c r="D485" s="17"/>
      <c r="E485" s="17"/>
      <c r="F485" s="17"/>
      <c r="G485" s="18" t="s">
        <v>22</v>
      </c>
      <c r="H485" s="74"/>
      <c r="I485" s="74"/>
      <c r="J485" s="16"/>
      <c r="K485" s="16"/>
      <c r="L485" s="66" t="str">
        <f t="shared" ref="L485:L513" si="30">IF(K485="","",J485+K485)</f>
        <v/>
      </c>
      <c r="M485" s="16"/>
      <c r="N485" s="16"/>
      <c r="O485" s="66" t="str">
        <f t="shared" ref="O485:O513" si="31">IF(N485="","",N485+K485+J485)</f>
        <v/>
      </c>
      <c r="P485" s="16"/>
      <c r="Q485" s="16"/>
      <c r="R485" s="66" t="str">
        <f t="shared" ref="R485:R513" si="32">IF(Q485="","",Q485+N485+K485+J485)</f>
        <v/>
      </c>
      <c r="S485" s="16"/>
      <c r="T485" s="16"/>
      <c r="U485" s="66" t="str">
        <f t="shared" ref="U485:U513" si="33">IF(T485="","",T485+Q485+N485+K485+J485)</f>
        <v/>
      </c>
      <c r="V485" s="66"/>
      <c r="W485" s="16"/>
    </row>
    <row r="486" spans="1:23" x14ac:dyDescent="0.25">
      <c r="A486" s="16" t="s">
        <v>39</v>
      </c>
      <c r="B486" s="16"/>
      <c r="C486" s="17"/>
      <c r="D486" s="17"/>
      <c r="E486" s="17"/>
      <c r="F486" s="17"/>
      <c r="G486" s="18" t="s">
        <v>23</v>
      </c>
      <c r="H486" s="74"/>
      <c r="I486" s="74"/>
      <c r="J486" s="16"/>
      <c r="K486" s="16"/>
      <c r="L486" s="66" t="str">
        <f t="shared" si="30"/>
        <v/>
      </c>
      <c r="M486" s="16"/>
      <c r="N486" s="16"/>
      <c r="O486" s="66" t="str">
        <f t="shared" si="31"/>
        <v/>
      </c>
      <c r="P486" s="16"/>
      <c r="Q486" s="16"/>
      <c r="R486" s="66" t="str">
        <f t="shared" si="32"/>
        <v/>
      </c>
      <c r="S486" s="16"/>
      <c r="T486" s="16"/>
      <c r="U486" s="66" t="str">
        <f t="shared" si="33"/>
        <v/>
      </c>
      <c r="V486" s="66"/>
      <c r="W486" s="16"/>
    </row>
    <row r="487" spans="1:23" x14ac:dyDescent="0.25">
      <c r="A487" s="16" t="s">
        <v>39</v>
      </c>
      <c r="B487" s="16"/>
      <c r="C487" s="17"/>
      <c r="D487" s="17"/>
      <c r="E487" s="17"/>
      <c r="F487" s="17"/>
      <c r="G487" s="18" t="s">
        <v>24</v>
      </c>
      <c r="H487" s="74"/>
      <c r="I487" s="74"/>
      <c r="J487" s="16"/>
      <c r="K487" s="16"/>
      <c r="L487" s="66" t="str">
        <f t="shared" si="30"/>
        <v/>
      </c>
      <c r="M487" s="16"/>
      <c r="N487" s="16"/>
      <c r="O487" s="66" t="str">
        <f t="shared" si="31"/>
        <v/>
      </c>
      <c r="P487" s="16"/>
      <c r="Q487" s="16"/>
      <c r="R487" s="66" t="str">
        <f t="shared" si="32"/>
        <v/>
      </c>
      <c r="S487" s="16"/>
      <c r="T487" s="16"/>
      <c r="U487" s="66" t="str">
        <f t="shared" si="33"/>
        <v/>
      </c>
      <c r="V487" s="66"/>
      <c r="W487" s="16"/>
    </row>
    <row r="488" spans="1:23" x14ac:dyDescent="0.25">
      <c r="A488" s="16" t="s">
        <v>39</v>
      </c>
      <c r="B488" s="16"/>
      <c r="C488" s="17"/>
      <c r="D488" s="17"/>
      <c r="E488" s="17"/>
      <c r="F488" s="17"/>
      <c r="G488" s="13" t="s">
        <v>25</v>
      </c>
      <c r="H488" s="75"/>
      <c r="I488" s="75"/>
      <c r="J488" s="12"/>
      <c r="K488" s="12"/>
      <c r="L488" s="65" t="str">
        <f t="shared" si="30"/>
        <v/>
      </c>
      <c r="M488" s="12"/>
      <c r="N488" s="12"/>
      <c r="O488" s="65" t="str">
        <f t="shared" si="31"/>
        <v/>
      </c>
      <c r="P488" s="12"/>
      <c r="Q488" s="12"/>
      <c r="R488" s="65" t="str">
        <f t="shared" si="32"/>
        <v/>
      </c>
      <c r="S488" s="12"/>
      <c r="T488" s="12"/>
      <c r="U488" s="65" t="str">
        <f t="shared" si="33"/>
        <v/>
      </c>
      <c r="V488" s="65"/>
      <c r="W488" s="12"/>
    </row>
    <row r="489" spans="1:23" x14ac:dyDescent="0.25">
      <c r="A489" s="16" t="s">
        <v>39</v>
      </c>
      <c r="B489" s="16"/>
      <c r="C489" s="17"/>
      <c r="D489" s="17"/>
      <c r="E489" s="17"/>
      <c r="F489" s="17"/>
      <c r="G489" s="13" t="s">
        <v>26</v>
      </c>
      <c r="H489" s="75"/>
      <c r="I489" s="75"/>
      <c r="J489" s="12"/>
      <c r="K489" s="12"/>
      <c r="L489" s="65" t="str">
        <f t="shared" si="30"/>
        <v/>
      </c>
      <c r="M489" s="12"/>
      <c r="N489" s="12"/>
      <c r="O489" s="65" t="str">
        <f t="shared" si="31"/>
        <v/>
      </c>
      <c r="P489" s="12"/>
      <c r="Q489" s="12"/>
      <c r="R489" s="65" t="str">
        <f t="shared" si="32"/>
        <v/>
      </c>
      <c r="S489" s="12"/>
      <c r="T489" s="12"/>
      <c r="U489" s="65" t="str">
        <f t="shared" si="33"/>
        <v/>
      </c>
      <c r="V489" s="65"/>
      <c r="W489" s="12"/>
    </row>
    <row r="490" spans="1:23" x14ac:dyDescent="0.25">
      <c r="A490" s="16" t="s">
        <v>39</v>
      </c>
      <c r="B490" s="16"/>
      <c r="C490" s="17"/>
      <c r="D490" s="17"/>
      <c r="E490" s="17"/>
      <c r="F490" s="17"/>
      <c r="G490" s="13" t="s">
        <v>27</v>
      </c>
      <c r="H490" s="75"/>
      <c r="I490" s="75"/>
      <c r="J490" s="12"/>
      <c r="K490" s="12"/>
      <c r="L490" s="65" t="str">
        <f t="shared" si="30"/>
        <v/>
      </c>
      <c r="M490" s="12"/>
      <c r="N490" s="12"/>
      <c r="O490" s="65" t="str">
        <f t="shared" si="31"/>
        <v/>
      </c>
      <c r="P490" s="12"/>
      <c r="Q490" s="12"/>
      <c r="R490" s="65" t="str">
        <f t="shared" si="32"/>
        <v/>
      </c>
      <c r="S490" s="12"/>
      <c r="T490" s="12"/>
      <c r="U490" s="65" t="str">
        <f t="shared" si="33"/>
        <v/>
      </c>
      <c r="V490" s="65"/>
      <c r="W490" s="12"/>
    </row>
    <row r="491" spans="1:23" x14ac:dyDescent="0.25">
      <c r="A491" s="16" t="s">
        <v>39</v>
      </c>
      <c r="B491" s="16"/>
      <c r="C491" s="17"/>
      <c r="D491" s="17"/>
      <c r="E491" s="17"/>
      <c r="F491" s="17"/>
      <c r="G491" s="18" t="s">
        <v>28</v>
      </c>
      <c r="H491" s="74"/>
      <c r="I491" s="74"/>
      <c r="J491" s="16"/>
      <c r="K491" s="16"/>
      <c r="L491" s="66" t="str">
        <f t="shared" si="30"/>
        <v/>
      </c>
      <c r="M491" s="16"/>
      <c r="N491" s="16"/>
      <c r="O491" s="66" t="str">
        <f t="shared" si="31"/>
        <v/>
      </c>
      <c r="P491" s="16"/>
      <c r="Q491" s="16"/>
      <c r="R491" s="66" t="str">
        <f t="shared" si="32"/>
        <v/>
      </c>
      <c r="S491" s="16"/>
      <c r="T491" s="16"/>
      <c r="U491" s="66" t="str">
        <f t="shared" si="33"/>
        <v/>
      </c>
      <c r="V491" s="66"/>
      <c r="W491" s="16"/>
    </row>
    <row r="492" spans="1:23" x14ac:dyDescent="0.25">
      <c r="A492" s="16" t="s">
        <v>39</v>
      </c>
      <c r="B492" s="16"/>
      <c r="C492" s="17"/>
      <c r="D492" s="17"/>
      <c r="E492" s="17"/>
      <c r="F492" s="17"/>
      <c r="G492" s="18" t="s">
        <v>29</v>
      </c>
      <c r="H492" s="74"/>
      <c r="I492" s="74"/>
      <c r="J492" s="16"/>
      <c r="K492" s="16"/>
      <c r="L492" s="66" t="str">
        <f t="shared" si="30"/>
        <v/>
      </c>
      <c r="M492" s="16"/>
      <c r="N492" s="16"/>
      <c r="O492" s="66" t="str">
        <f t="shared" si="31"/>
        <v/>
      </c>
      <c r="P492" s="16"/>
      <c r="Q492" s="16"/>
      <c r="R492" s="66" t="str">
        <f t="shared" si="32"/>
        <v/>
      </c>
      <c r="S492" s="16"/>
      <c r="T492" s="16"/>
      <c r="U492" s="66" t="str">
        <f t="shared" si="33"/>
        <v/>
      </c>
      <c r="V492" s="66"/>
      <c r="W492" s="16"/>
    </row>
    <row r="493" spans="1:23" ht="18.75" customHeight="1" x14ac:dyDescent="0.25">
      <c r="A493" s="24" t="s">
        <v>39</v>
      </c>
      <c r="B493" s="24"/>
      <c r="C493" s="17"/>
      <c r="D493" s="17"/>
      <c r="E493" s="17"/>
      <c r="F493" s="17"/>
      <c r="G493" s="18" t="s">
        <v>30</v>
      </c>
      <c r="H493" s="74"/>
      <c r="I493" s="74"/>
      <c r="J493" s="16"/>
      <c r="K493" s="16"/>
      <c r="L493" s="66" t="str">
        <f t="shared" si="30"/>
        <v/>
      </c>
      <c r="M493" s="16"/>
      <c r="N493" s="16"/>
      <c r="O493" s="66" t="str">
        <f t="shared" si="31"/>
        <v/>
      </c>
      <c r="P493" s="16"/>
      <c r="Q493" s="16"/>
      <c r="R493" s="66" t="str">
        <f t="shared" si="32"/>
        <v/>
      </c>
      <c r="S493" s="16"/>
      <c r="T493" s="16"/>
      <c r="U493" s="66" t="str">
        <f t="shared" si="33"/>
        <v/>
      </c>
      <c r="V493" s="66"/>
      <c r="W493" s="16"/>
    </row>
    <row r="494" spans="1:23" x14ac:dyDescent="0.25">
      <c r="A494" s="16" t="s">
        <v>39</v>
      </c>
      <c r="B494" s="24"/>
      <c r="C494" s="17"/>
      <c r="D494" s="17"/>
      <c r="E494" s="17"/>
      <c r="F494" s="17"/>
      <c r="G494" s="89" t="s">
        <v>301</v>
      </c>
      <c r="H494" s="74"/>
      <c r="I494" s="74"/>
      <c r="J494" s="88"/>
      <c r="K494" s="88"/>
      <c r="L494" s="191" t="str">
        <f t="shared" si="30"/>
        <v/>
      </c>
      <c r="M494" s="88"/>
      <c r="N494" s="88"/>
      <c r="O494" s="191" t="str">
        <f t="shared" si="31"/>
        <v/>
      </c>
      <c r="P494" s="88"/>
      <c r="Q494" s="88"/>
      <c r="R494" s="191" t="str">
        <f t="shared" si="32"/>
        <v/>
      </c>
      <c r="S494" s="88"/>
      <c r="T494" s="88"/>
      <c r="U494" s="191" t="str">
        <f t="shared" si="33"/>
        <v/>
      </c>
      <c r="V494" s="191"/>
      <c r="W494" s="88"/>
    </row>
    <row r="495" spans="1:23" x14ac:dyDescent="0.25">
      <c r="A495" s="24" t="s">
        <v>39</v>
      </c>
      <c r="B495" s="24"/>
      <c r="C495" s="17"/>
      <c r="D495" s="17"/>
      <c r="E495" s="17"/>
      <c r="F495" s="17"/>
      <c r="G495" s="89" t="s">
        <v>302</v>
      </c>
      <c r="H495" s="74"/>
      <c r="I495" s="74"/>
      <c r="J495" s="88"/>
      <c r="K495" s="88"/>
      <c r="L495" s="191" t="str">
        <f t="shared" si="30"/>
        <v/>
      </c>
      <c r="M495" s="88"/>
      <c r="N495" s="88"/>
      <c r="O495" s="191" t="str">
        <f t="shared" si="31"/>
        <v/>
      </c>
      <c r="P495" s="88"/>
      <c r="Q495" s="88"/>
      <c r="R495" s="191" t="str">
        <f t="shared" si="32"/>
        <v/>
      </c>
      <c r="S495" s="88"/>
      <c r="T495" s="88"/>
      <c r="U495" s="191" t="str">
        <f t="shared" si="33"/>
        <v/>
      </c>
      <c r="V495" s="191"/>
      <c r="W495" s="88"/>
    </row>
    <row r="496" spans="1:23" x14ac:dyDescent="0.25">
      <c r="A496" s="24" t="s">
        <v>39</v>
      </c>
      <c r="B496" s="24"/>
      <c r="C496" s="17"/>
      <c r="D496" s="17"/>
      <c r="E496" s="17"/>
      <c r="F496" s="17"/>
      <c r="G496" s="91" t="s">
        <v>315</v>
      </c>
      <c r="H496" s="74"/>
      <c r="I496" s="74"/>
      <c r="J496" s="193"/>
      <c r="K496" s="193"/>
      <c r="L496" s="173" t="str">
        <f t="shared" si="30"/>
        <v/>
      </c>
      <c r="M496" s="193"/>
      <c r="N496" s="193"/>
      <c r="O496" s="173" t="str">
        <f t="shared" si="31"/>
        <v/>
      </c>
      <c r="P496" s="193"/>
      <c r="Q496" s="193"/>
      <c r="R496" s="173" t="str">
        <f t="shared" si="32"/>
        <v/>
      </c>
      <c r="S496" s="193"/>
      <c r="T496" s="193"/>
      <c r="U496" s="173" t="str">
        <f t="shared" si="33"/>
        <v/>
      </c>
      <c r="V496" s="173"/>
      <c r="W496" s="193"/>
    </row>
    <row r="497" spans="1:23" x14ac:dyDescent="0.25">
      <c r="A497" s="24" t="s">
        <v>39</v>
      </c>
      <c r="B497" s="24"/>
      <c r="C497" s="17"/>
      <c r="D497" s="17"/>
      <c r="E497" s="17"/>
      <c r="F497" s="17"/>
      <c r="G497" s="91" t="s">
        <v>314</v>
      </c>
      <c r="H497" s="74"/>
      <c r="I497" s="74"/>
      <c r="J497" s="193"/>
      <c r="K497" s="193"/>
      <c r="L497" s="173" t="str">
        <f t="shared" si="30"/>
        <v/>
      </c>
      <c r="M497" s="193"/>
      <c r="N497" s="193"/>
      <c r="O497" s="173"/>
      <c r="P497" s="193"/>
      <c r="Q497" s="193"/>
      <c r="R497" s="173" t="str">
        <f t="shared" si="32"/>
        <v/>
      </c>
      <c r="S497" s="193"/>
      <c r="T497" s="193"/>
      <c r="U497" s="173" t="str">
        <f t="shared" si="33"/>
        <v/>
      </c>
      <c r="V497" s="173"/>
      <c r="W497" s="193"/>
    </row>
    <row r="498" spans="1:23" ht="38.25" customHeight="1" x14ac:dyDescent="0.25">
      <c r="A498" s="31" t="s">
        <v>39</v>
      </c>
      <c r="B498" s="31"/>
      <c r="C498" s="32" t="s">
        <v>7</v>
      </c>
      <c r="D498" s="32" t="s">
        <v>20</v>
      </c>
      <c r="E498" s="32"/>
      <c r="F498" s="32" t="s">
        <v>232</v>
      </c>
      <c r="G498" s="31" t="s">
        <v>52</v>
      </c>
      <c r="H498" s="74"/>
      <c r="I498" s="31"/>
      <c r="J498" s="31"/>
      <c r="K498" s="31"/>
      <c r="L498" s="69" t="str">
        <f t="shared" si="30"/>
        <v/>
      </c>
      <c r="M498" s="31"/>
      <c r="N498" s="31"/>
      <c r="O498" s="69" t="str">
        <f t="shared" si="31"/>
        <v/>
      </c>
      <c r="P498" s="31"/>
      <c r="Q498" s="31"/>
      <c r="R498" s="69" t="str">
        <f t="shared" si="32"/>
        <v/>
      </c>
      <c r="S498" s="31"/>
      <c r="T498" s="31"/>
      <c r="U498" s="69" t="str">
        <f t="shared" si="33"/>
        <v/>
      </c>
      <c r="V498" s="69"/>
      <c r="W498" s="31"/>
    </row>
    <row r="499" spans="1:23" ht="38.25" customHeight="1" x14ac:dyDescent="0.25">
      <c r="A499" s="31" t="s">
        <v>39</v>
      </c>
      <c r="B499" s="31"/>
      <c r="C499" s="32" t="s">
        <v>7</v>
      </c>
      <c r="D499" s="32" t="s">
        <v>20</v>
      </c>
      <c r="E499" s="32"/>
      <c r="F499" s="32" t="s">
        <v>233</v>
      </c>
      <c r="G499" s="31" t="s">
        <v>53</v>
      </c>
      <c r="H499" s="74"/>
      <c r="I499" s="31"/>
      <c r="J499" s="31"/>
      <c r="K499" s="31"/>
      <c r="L499" s="69" t="str">
        <f t="shared" si="30"/>
        <v/>
      </c>
      <c r="M499" s="31"/>
      <c r="N499" s="31"/>
      <c r="O499" s="69" t="str">
        <f t="shared" si="31"/>
        <v/>
      </c>
      <c r="P499" s="31"/>
      <c r="Q499" s="31"/>
      <c r="R499" s="69" t="str">
        <f t="shared" si="32"/>
        <v/>
      </c>
      <c r="S499" s="31"/>
      <c r="T499" s="31"/>
      <c r="U499" s="69" t="str">
        <f t="shared" si="33"/>
        <v/>
      </c>
      <c r="V499" s="69"/>
      <c r="W499" s="31"/>
    </row>
    <row r="500" spans="1:23" ht="38.25" customHeight="1" x14ac:dyDescent="0.25">
      <c r="A500" s="31" t="s">
        <v>39</v>
      </c>
      <c r="B500" s="31"/>
      <c r="C500" s="32" t="s">
        <v>7</v>
      </c>
      <c r="D500" s="32" t="s">
        <v>20</v>
      </c>
      <c r="E500" s="32"/>
      <c r="F500" s="32" t="s">
        <v>234</v>
      </c>
      <c r="G500" s="31" t="s">
        <v>235</v>
      </c>
      <c r="H500" s="60" t="s">
        <v>239</v>
      </c>
      <c r="I500" s="31"/>
      <c r="J500" s="31"/>
      <c r="K500" s="31"/>
      <c r="L500" s="69" t="str">
        <f t="shared" si="30"/>
        <v/>
      </c>
      <c r="M500" s="31"/>
      <c r="N500" s="31"/>
      <c r="O500" s="69" t="str">
        <f t="shared" si="31"/>
        <v/>
      </c>
      <c r="P500" s="31"/>
      <c r="Q500" s="31"/>
      <c r="R500" s="69" t="str">
        <f t="shared" si="32"/>
        <v/>
      </c>
      <c r="S500" s="31"/>
      <c r="T500" s="31"/>
      <c r="U500" s="69" t="str">
        <f t="shared" si="33"/>
        <v/>
      </c>
      <c r="V500" s="69"/>
      <c r="W500" s="31"/>
    </row>
    <row r="501" spans="1:23" ht="38.25" customHeight="1" x14ac:dyDescent="0.25">
      <c r="A501" s="31" t="s">
        <v>39</v>
      </c>
      <c r="B501" s="31"/>
      <c r="C501" s="32" t="s">
        <v>7</v>
      </c>
      <c r="D501" s="32" t="s">
        <v>20</v>
      </c>
      <c r="E501" s="60" t="s">
        <v>234</v>
      </c>
      <c r="F501" s="32" t="s">
        <v>239</v>
      </c>
      <c r="G501" s="31" t="s">
        <v>240</v>
      </c>
      <c r="H501" s="60" t="s">
        <v>234</v>
      </c>
      <c r="I501" s="31"/>
      <c r="J501" s="31"/>
      <c r="K501" s="31"/>
      <c r="L501" s="69" t="str">
        <f t="shared" si="30"/>
        <v/>
      </c>
      <c r="M501" s="31"/>
      <c r="N501" s="31"/>
      <c r="O501" s="69" t="str">
        <f t="shared" si="31"/>
        <v/>
      </c>
      <c r="P501" s="31"/>
      <c r="Q501" s="31"/>
      <c r="R501" s="69" t="str">
        <f t="shared" si="32"/>
        <v/>
      </c>
      <c r="S501" s="31"/>
      <c r="T501" s="31"/>
      <c r="U501" s="69" t="str">
        <f t="shared" si="33"/>
        <v/>
      </c>
      <c r="V501" s="69"/>
      <c r="W501" s="31"/>
    </row>
    <row r="502" spans="1:23" ht="38.25" customHeight="1" x14ac:dyDescent="0.25">
      <c r="A502" s="31" t="s">
        <v>39</v>
      </c>
      <c r="B502" s="31"/>
      <c r="C502" s="32" t="s">
        <v>7</v>
      </c>
      <c r="D502" s="32" t="s">
        <v>20</v>
      </c>
      <c r="E502" s="32"/>
      <c r="F502" s="32" t="s">
        <v>236</v>
      </c>
      <c r="G502" s="31" t="s">
        <v>54</v>
      </c>
      <c r="H502" s="74"/>
      <c r="I502" s="31"/>
      <c r="J502" s="31"/>
      <c r="K502" s="31"/>
      <c r="L502" s="69" t="str">
        <f t="shared" si="30"/>
        <v/>
      </c>
      <c r="M502" s="31"/>
      <c r="N502" s="31"/>
      <c r="O502" s="69" t="str">
        <f t="shared" si="31"/>
        <v/>
      </c>
      <c r="P502" s="31"/>
      <c r="Q502" s="31"/>
      <c r="R502" s="69" t="str">
        <f t="shared" si="32"/>
        <v/>
      </c>
      <c r="S502" s="31"/>
      <c r="T502" s="31"/>
      <c r="U502" s="69" t="str">
        <f t="shared" si="33"/>
        <v/>
      </c>
      <c r="V502" s="69"/>
      <c r="W502" s="31"/>
    </row>
    <row r="503" spans="1:23" ht="38.25" customHeight="1" x14ac:dyDescent="0.25">
      <c r="A503" s="31" t="s">
        <v>39</v>
      </c>
      <c r="B503" s="31"/>
      <c r="C503" s="32" t="s">
        <v>7</v>
      </c>
      <c r="D503" s="32" t="s">
        <v>20</v>
      </c>
      <c r="E503" s="32"/>
      <c r="F503" s="32" t="s">
        <v>237</v>
      </c>
      <c r="G503" s="31" t="s">
        <v>238</v>
      </c>
      <c r="H503" s="74"/>
      <c r="I503" s="31"/>
      <c r="J503" s="31"/>
      <c r="K503" s="31"/>
      <c r="L503" s="69" t="str">
        <f t="shared" si="30"/>
        <v/>
      </c>
      <c r="M503" s="31"/>
      <c r="N503" s="31"/>
      <c r="O503" s="69" t="str">
        <f t="shared" si="31"/>
        <v/>
      </c>
      <c r="P503" s="31"/>
      <c r="Q503" s="31"/>
      <c r="R503" s="69" t="str">
        <f t="shared" si="32"/>
        <v/>
      </c>
      <c r="S503" s="31"/>
      <c r="T503" s="31"/>
      <c r="U503" s="69" t="str">
        <f t="shared" si="33"/>
        <v/>
      </c>
      <c r="V503" s="69"/>
      <c r="W503" s="31"/>
    </row>
    <row r="504" spans="1:23" x14ac:dyDescent="0.25">
      <c r="A504" s="198" t="s">
        <v>57</v>
      </c>
      <c r="B504" s="199" t="s">
        <v>259</v>
      </c>
      <c r="C504" s="200" t="s">
        <v>7</v>
      </c>
      <c r="D504" s="200" t="s">
        <v>8</v>
      </c>
      <c r="E504" s="200"/>
      <c r="F504" s="200" t="s">
        <v>58</v>
      </c>
      <c r="G504" s="172" t="s">
        <v>59</v>
      </c>
      <c r="H504" s="201"/>
      <c r="I504" s="171"/>
      <c r="J504" s="171"/>
      <c r="K504" s="171"/>
      <c r="L504" s="202" t="str">
        <f t="shared" si="30"/>
        <v/>
      </c>
      <c r="M504" s="169"/>
      <c r="N504" s="171"/>
      <c r="O504" s="202" t="str">
        <f t="shared" si="31"/>
        <v/>
      </c>
      <c r="P504" s="169"/>
      <c r="Q504" s="171"/>
      <c r="R504" s="202" t="str">
        <f t="shared" si="32"/>
        <v/>
      </c>
      <c r="S504" s="169"/>
      <c r="T504" s="171"/>
      <c r="U504" s="202" t="str">
        <f t="shared" si="33"/>
        <v/>
      </c>
      <c r="V504" s="203" t="str">
        <f>IF(AND(I504="",U504=""),"",IF(AND(I504&lt;&gt;"",U504=""),"",IF(I504=U504,"conforme au conventionné",IF(I504&gt;U504,"Justifier la sous-réalisation","Justifier la sur-réalisation"))))</f>
        <v/>
      </c>
      <c r="W504" s="169"/>
    </row>
    <row r="505" spans="1:23" x14ac:dyDescent="0.25">
      <c r="A505" s="16" t="s">
        <v>57</v>
      </c>
      <c r="B505" s="163"/>
      <c r="C505" s="163"/>
      <c r="D505" s="163"/>
      <c r="E505" s="163"/>
      <c r="F505" s="163"/>
      <c r="G505" s="18" t="s">
        <v>22</v>
      </c>
      <c r="H505" s="74"/>
      <c r="I505" s="74"/>
      <c r="J505" s="163"/>
      <c r="K505" s="164"/>
      <c r="L505" s="162" t="str">
        <f t="shared" si="30"/>
        <v/>
      </c>
      <c r="M505" s="164"/>
      <c r="N505" s="164"/>
      <c r="O505" s="162" t="str">
        <f t="shared" si="31"/>
        <v/>
      </c>
      <c r="P505" s="164"/>
      <c r="Q505" s="164"/>
      <c r="R505" s="162" t="str">
        <f t="shared" si="32"/>
        <v/>
      </c>
      <c r="S505" s="164"/>
      <c r="T505" s="164"/>
      <c r="U505" s="162" t="str">
        <f t="shared" si="33"/>
        <v/>
      </c>
      <c r="V505" s="165"/>
      <c r="W505" s="164"/>
    </row>
    <row r="506" spans="1:23" x14ac:dyDescent="0.25">
      <c r="A506" s="16" t="s">
        <v>57</v>
      </c>
      <c r="B506" s="163"/>
      <c r="C506" s="163"/>
      <c r="D506" s="163"/>
      <c r="E506" s="163"/>
      <c r="F506" s="163"/>
      <c r="G506" s="18" t="s">
        <v>23</v>
      </c>
      <c r="H506" s="74"/>
      <c r="I506" s="74"/>
      <c r="J506" s="163"/>
      <c r="K506" s="164"/>
      <c r="L506" s="162" t="str">
        <f t="shared" si="30"/>
        <v/>
      </c>
      <c r="M506" s="164"/>
      <c r="N506" s="164"/>
      <c r="O506" s="162" t="str">
        <f t="shared" si="31"/>
        <v/>
      </c>
      <c r="P506" s="164"/>
      <c r="Q506" s="164"/>
      <c r="R506" s="162" t="str">
        <f t="shared" si="32"/>
        <v/>
      </c>
      <c r="S506" s="164"/>
      <c r="T506" s="164"/>
      <c r="U506" s="162" t="str">
        <f t="shared" si="33"/>
        <v/>
      </c>
      <c r="V506" s="165"/>
      <c r="W506" s="164"/>
    </row>
    <row r="507" spans="1:23" x14ac:dyDescent="0.25">
      <c r="A507" s="16" t="s">
        <v>57</v>
      </c>
      <c r="B507" s="163"/>
      <c r="C507" s="163"/>
      <c r="D507" s="163"/>
      <c r="E507" s="163"/>
      <c r="F507" s="163"/>
      <c r="G507" s="18" t="s">
        <v>24</v>
      </c>
      <c r="H507" s="74"/>
      <c r="I507" s="74"/>
      <c r="J507" s="163"/>
      <c r="K507" s="164"/>
      <c r="L507" s="162" t="str">
        <f t="shared" si="30"/>
        <v/>
      </c>
      <c r="M507" s="164"/>
      <c r="N507" s="164"/>
      <c r="O507" s="162" t="str">
        <f t="shared" si="31"/>
        <v/>
      </c>
      <c r="P507" s="164"/>
      <c r="Q507" s="164"/>
      <c r="R507" s="162" t="str">
        <f t="shared" si="32"/>
        <v/>
      </c>
      <c r="S507" s="164"/>
      <c r="T507" s="164"/>
      <c r="U507" s="162" t="str">
        <f t="shared" si="33"/>
        <v/>
      </c>
      <c r="V507" s="165"/>
      <c r="W507" s="164"/>
    </row>
    <row r="508" spans="1:23" x14ac:dyDescent="0.25">
      <c r="A508" s="16" t="s">
        <v>57</v>
      </c>
      <c r="B508" s="163"/>
      <c r="C508" s="163"/>
      <c r="D508" s="163"/>
      <c r="E508" s="163"/>
      <c r="F508" s="163"/>
      <c r="G508" s="13" t="s">
        <v>25</v>
      </c>
      <c r="H508" s="75"/>
      <c r="I508" s="75"/>
      <c r="J508" s="184"/>
      <c r="K508" s="184"/>
      <c r="L508" s="188" t="str">
        <f t="shared" si="30"/>
        <v/>
      </c>
      <c r="M508" s="189"/>
      <c r="N508" s="189"/>
      <c r="O508" s="184" t="str">
        <f t="shared" si="31"/>
        <v/>
      </c>
      <c r="P508" s="189"/>
      <c r="Q508" s="189"/>
      <c r="R508" s="188" t="str">
        <f t="shared" si="32"/>
        <v/>
      </c>
      <c r="S508" s="189"/>
      <c r="T508" s="189"/>
      <c r="U508" s="188" t="str">
        <f t="shared" si="33"/>
        <v/>
      </c>
      <c r="V508" s="190"/>
      <c r="W508" s="189"/>
    </row>
    <row r="509" spans="1:23" x14ac:dyDescent="0.25">
      <c r="A509" s="16" t="s">
        <v>57</v>
      </c>
      <c r="B509" s="163"/>
      <c r="C509" s="163"/>
      <c r="D509" s="163"/>
      <c r="E509" s="163"/>
      <c r="F509" s="163"/>
      <c r="G509" s="13" t="s">
        <v>26</v>
      </c>
      <c r="H509" s="75"/>
      <c r="I509" s="75"/>
      <c r="J509" s="189"/>
      <c r="K509" s="189"/>
      <c r="L509" s="188" t="str">
        <f t="shared" si="30"/>
        <v/>
      </c>
      <c r="M509" s="189"/>
      <c r="N509" s="189"/>
      <c r="O509" s="184" t="str">
        <f t="shared" si="31"/>
        <v/>
      </c>
      <c r="P509" s="189"/>
      <c r="Q509" s="189"/>
      <c r="R509" s="188" t="str">
        <f t="shared" si="32"/>
        <v/>
      </c>
      <c r="S509" s="189"/>
      <c r="T509" s="189"/>
      <c r="U509" s="188" t="str">
        <f t="shared" si="33"/>
        <v/>
      </c>
      <c r="V509" s="190"/>
      <c r="W509" s="189"/>
    </row>
    <row r="510" spans="1:23" x14ac:dyDescent="0.25">
      <c r="A510" s="16" t="s">
        <v>57</v>
      </c>
      <c r="B510" s="163"/>
      <c r="C510" s="163"/>
      <c r="D510" s="163"/>
      <c r="E510" s="163"/>
      <c r="F510" s="163"/>
      <c r="G510" s="13" t="s">
        <v>27</v>
      </c>
      <c r="H510" s="75"/>
      <c r="I510" s="75"/>
      <c r="J510" s="189"/>
      <c r="K510" s="189"/>
      <c r="L510" s="188" t="str">
        <f t="shared" si="30"/>
        <v/>
      </c>
      <c r="M510" s="189"/>
      <c r="N510" s="189"/>
      <c r="O510" s="184" t="str">
        <f t="shared" si="31"/>
        <v/>
      </c>
      <c r="P510" s="189"/>
      <c r="Q510" s="189"/>
      <c r="R510" s="188" t="str">
        <f t="shared" si="32"/>
        <v/>
      </c>
      <c r="S510" s="189"/>
      <c r="T510" s="189"/>
      <c r="U510" s="188" t="str">
        <f t="shared" si="33"/>
        <v/>
      </c>
      <c r="V510" s="190"/>
      <c r="W510" s="189"/>
    </row>
    <row r="511" spans="1:23" x14ac:dyDescent="0.25">
      <c r="A511" s="16" t="s">
        <v>57</v>
      </c>
      <c r="B511" s="163"/>
      <c r="C511" s="163"/>
      <c r="D511" s="163"/>
      <c r="E511" s="163"/>
      <c r="F511" s="163"/>
      <c r="G511" s="18" t="s">
        <v>28</v>
      </c>
      <c r="H511" s="74"/>
      <c r="I511" s="74"/>
      <c r="J511" s="163"/>
      <c r="K511" s="164"/>
      <c r="L511" s="162" t="str">
        <f t="shared" si="30"/>
        <v/>
      </c>
      <c r="M511" s="164"/>
      <c r="N511" s="164"/>
      <c r="O511" s="162" t="str">
        <f t="shared" si="31"/>
        <v/>
      </c>
      <c r="P511" s="164"/>
      <c r="Q511" s="164"/>
      <c r="R511" s="162" t="str">
        <f t="shared" si="32"/>
        <v/>
      </c>
      <c r="S511" s="164"/>
      <c r="T511" s="164"/>
      <c r="U511" s="162" t="str">
        <f t="shared" si="33"/>
        <v/>
      </c>
      <c r="V511" s="164"/>
      <c r="W511" s="164"/>
    </row>
    <row r="512" spans="1:23" x14ac:dyDescent="0.25">
      <c r="A512" s="16" t="s">
        <v>57</v>
      </c>
      <c r="B512" s="163"/>
      <c r="C512" s="163"/>
      <c r="D512" s="163"/>
      <c r="E512" s="163"/>
      <c r="F512" s="163"/>
      <c r="G512" s="18" t="s">
        <v>29</v>
      </c>
      <c r="H512" s="74"/>
      <c r="I512" s="74"/>
      <c r="J512" s="163"/>
      <c r="K512" s="164"/>
      <c r="L512" s="162" t="str">
        <f t="shared" si="30"/>
        <v/>
      </c>
      <c r="M512" s="164"/>
      <c r="N512" s="164"/>
      <c r="O512" s="162" t="str">
        <f t="shared" si="31"/>
        <v/>
      </c>
      <c r="P512" s="164"/>
      <c r="Q512" s="164"/>
      <c r="R512" s="162" t="str">
        <f t="shared" si="32"/>
        <v/>
      </c>
      <c r="S512" s="164"/>
      <c r="T512" s="164"/>
      <c r="U512" s="162" t="str">
        <f t="shared" si="33"/>
        <v/>
      </c>
      <c r="V512" s="164"/>
      <c r="W512" s="164"/>
    </row>
    <row r="513" spans="1:23" x14ac:dyDescent="0.25">
      <c r="A513" s="24" t="s">
        <v>57</v>
      </c>
      <c r="B513" s="163"/>
      <c r="C513" s="163"/>
      <c r="D513" s="163"/>
      <c r="E513" s="163"/>
      <c r="F513" s="163"/>
      <c r="G513" s="18" t="s">
        <v>30</v>
      </c>
      <c r="H513" s="74"/>
      <c r="I513" s="74"/>
      <c r="J513" s="163"/>
      <c r="K513" s="164"/>
      <c r="L513" s="162" t="str">
        <f t="shared" si="30"/>
        <v/>
      </c>
      <c r="M513" s="164"/>
      <c r="N513" s="164"/>
      <c r="O513" s="162" t="str">
        <f t="shared" si="31"/>
        <v/>
      </c>
      <c r="P513" s="164"/>
      <c r="Q513" s="164"/>
      <c r="R513" s="162" t="str">
        <f t="shared" si="32"/>
        <v/>
      </c>
      <c r="S513" s="164"/>
      <c r="T513" s="164"/>
      <c r="U513" s="162" t="str">
        <f t="shared" si="33"/>
        <v/>
      </c>
      <c r="V513" s="164"/>
      <c r="W513" s="164"/>
    </row>
    <row r="514" spans="1:23" ht="38.25" x14ac:dyDescent="0.25">
      <c r="A514" s="171" t="s">
        <v>57</v>
      </c>
      <c r="B514" s="199" t="s">
        <v>260</v>
      </c>
      <c r="C514" s="200" t="s">
        <v>7</v>
      </c>
      <c r="D514" s="200" t="s">
        <v>8</v>
      </c>
      <c r="E514" s="200"/>
      <c r="F514" s="200" t="s">
        <v>60</v>
      </c>
      <c r="G514" s="198" t="s">
        <v>185</v>
      </c>
      <c r="H514" s="201" t="s">
        <v>250</v>
      </c>
      <c r="I514" s="171"/>
      <c r="J514" s="171"/>
      <c r="K514" s="171"/>
      <c r="L514" s="202" t="str">
        <f>IF(K514="","",J514+K514)</f>
        <v/>
      </c>
      <c r="M514" s="171"/>
      <c r="N514" s="171"/>
      <c r="O514" s="202" t="str">
        <f>IF(N514="","",N514+K514+J514)</f>
        <v/>
      </c>
      <c r="P514" s="171"/>
      <c r="Q514" s="171"/>
      <c r="R514" s="202" t="str">
        <f>IF(Q514="","",Q514+N514+K514+J514)</f>
        <v/>
      </c>
      <c r="S514" s="171"/>
      <c r="T514" s="171"/>
      <c r="U514" s="202" t="str">
        <f>IF(T514="","",T514+Q514+N514+K514+J514)</f>
        <v/>
      </c>
      <c r="V514" s="202"/>
      <c r="W514" s="171"/>
    </row>
    <row r="515" spans="1:23" ht="38.25" x14ac:dyDescent="0.25">
      <c r="A515" s="170" t="s">
        <v>57</v>
      </c>
      <c r="B515" s="199" t="s">
        <v>260</v>
      </c>
      <c r="C515" s="194" t="s">
        <v>7</v>
      </c>
      <c r="D515" s="194" t="s">
        <v>20</v>
      </c>
      <c r="E515" s="194"/>
      <c r="F515" s="194" t="s">
        <v>186</v>
      </c>
      <c r="G515" s="170" t="s">
        <v>36</v>
      </c>
      <c r="H515" s="204" t="s">
        <v>251</v>
      </c>
      <c r="I515" s="170"/>
      <c r="J515" s="170"/>
      <c r="K515" s="170"/>
      <c r="L515" s="177" t="str">
        <f>IF(K515="","",J515+K515)</f>
        <v/>
      </c>
      <c r="M515" s="170"/>
      <c r="N515" s="170"/>
      <c r="O515" s="177" t="str">
        <f>IF(N515="","",N515+K515+J515)</f>
        <v/>
      </c>
      <c r="P515" s="170"/>
      <c r="Q515" s="170"/>
      <c r="R515" s="177" t="str">
        <f>IF(Q515="","",Q515+N515+K515+J515)</f>
        <v/>
      </c>
      <c r="S515" s="170"/>
      <c r="T515" s="170"/>
      <c r="U515" s="177" t="str">
        <f>IF(T515="","",T515+Q515+N515+K515+J515)</f>
        <v/>
      </c>
      <c r="V515" s="177"/>
      <c r="W515" s="170"/>
    </row>
    <row r="516" spans="1:23" ht="38.25" x14ac:dyDescent="0.25">
      <c r="A516" s="170" t="s">
        <v>57</v>
      </c>
      <c r="B516" s="199" t="s">
        <v>260</v>
      </c>
      <c r="C516" s="194" t="s">
        <v>21</v>
      </c>
      <c r="D516" s="194" t="s">
        <v>20</v>
      </c>
      <c r="E516" s="194" t="s">
        <v>186</v>
      </c>
      <c r="F516" s="194" t="s">
        <v>188</v>
      </c>
      <c r="G516" s="170" t="s">
        <v>187</v>
      </c>
      <c r="H516" s="204" t="s">
        <v>253</v>
      </c>
      <c r="I516" s="170"/>
      <c r="J516" s="170"/>
      <c r="K516" s="170"/>
      <c r="L516" s="177" t="str">
        <f>IF(K516="","",J516+K516)</f>
        <v/>
      </c>
      <c r="M516" s="170"/>
      <c r="N516" s="170"/>
      <c r="O516" s="177" t="str">
        <f>IF(N516="","",N516+K516+J516)</f>
        <v/>
      </c>
      <c r="P516" s="170"/>
      <c r="Q516" s="170"/>
      <c r="R516" s="177" t="str">
        <f>IF(Q516="","",Q516+N516+K516+J516)</f>
        <v/>
      </c>
      <c r="S516" s="170"/>
      <c r="T516" s="170"/>
      <c r="U516" s="177" t="str">
        <f>IF(T516="","",T516+Q516+N516+K516+J516)</f>
        <v/>
      </c>
      <c r="V516" s="177"/>
      <c r="W516" s="170"/>
    </row>
    <row r="517" spans="1:23" ht="63.75" x14ac:dyDescent="0.25">
      <c r="A517" s="171" t="s">
        <v>57</v>
      </c>
      <c r="B517" s="199" t="s">
        <v>261</v>
      </c>
      <c r="C517" s="200" t="s">
        <v>7</v>
      </c>
      <c r="D517" s="200" t="s">
        <v>8</v>
      </c>
      <c r="E517" s="200"/>
      <c r="F517" s="200" t="s">
        <v>61</v>
      </c>
      <c r="G517" s="198" t="s">
        <v>189</v>
      </c>
      <c r="H517" s="201" t="s">
        <v>252</v>
      </c>
      <c r="I517" s="171"/>
      <c r="J517" s="171"/>
      <c r="K517" s="171"/>
      <c r="L517" s="202" t="str">
        <f>IF(K517="","",J517+K517)</f>
        <v/>
      </c>
      <c r="M517" s="169"/>
      <c r="N517" s="171"/>
      <c r="O517" s="202" t="str">
        <f>IF(N517="","",N517+K517+J517)</f>
        <v/>
      </c>
      <c r="P517" s="169"/>
      <c r="Q517" s="171"/>
      <c r="R517" s="202" t="str">
        <f>IF(Q517="","",Q517+N517+K517+J517)</f>
        <v/>
      </c>
      <c r="S517" s="169"/>
      <c r="T517" s="171"/>
      <c r="U517" s="202" t="str">
        <f>IF(T517="","",T517+Q517+N517+K517+J517)</f>
        <v/>
      </c>
      <c r="V517" s="203" t="str">
        <f>IF(AND(I517="",U517=""),"",IF(AND(I517&lt;&gt;"",U517=""),"",IF(I517=U517,"conforme au conventionné",IF(I517&gt;U517,"Justifier la sous-réalisation","Justifier la sur-réalisation"))))</f>
        <v/>
      </c>
      <c r="W517" s="169"/>
    </row>
    <row r="518" spans="1:23" x14ac:dyDescent="0.25">
      <c r="A518" s="16" t="s">
        <v>57</v>
      </c>
      <c r="B518" s="163"/>
      <c r="C518" s="163"/>
      <c r="D518" s="83"/>
      <c r="E518" s="83"/>
      <c r="F518" s="83"/>
      <c r="G518" s="18" t="s">
        <v>22</v>
      </c>
      <c r="H518" s="74"/>
      <c r="I518" s="74"/>
      <c r="J518" s="16"/>
      <c r="K518" s="16"/>
      <c r="L518" s="162" t="str">
        <f t="shared" ref="L518:L526" si="34">IF(K518="","",J518+K518)</f>
        <v/>
      </c>
      <c r="M518" s="16"/>
      <c r="N518" s="16"/>
      <c r="O518" s="162" t="str">
        <f t="shared" ref="O518:O526" si="35">IF(N518="","",N518+K518+J518)</f>
        <v/>
      </c>
      <c r="P518" s="16"/>
      <c r="Q518" s="16"/>
      <c r="R518" s="162" t="str">
        <f t="shared" ref="R518:R526" si="36">IF(Q518="","",Q518+N518+K518+J518)</f>
        <v/>
      </c>
      <c r="S518" s="16"/>
      <c r="T518" s="16"/>
      <c r="U518" s="162" t="str">
        <f t="shared" ref="U518:U526" si="37">IF(T518="","",T518+Q518+N518+K518+J518)</f>
        <v/>
      </c>
      <c r="V518" s="165"/>
      <c r="W518" s="16"/>
    </row>
    <row r="519" spans="1:23" x14ac:dyDescent="0.25">
      <c r="A519" s="16" t="s">
        <v>57</v>
      </c>
      <c r="B519" s="163"/>
      <c r="C519" s="163"/>
      <c r="D519" s="83"/>
      <c r="E519" s="83"/>
      <c r="F519" s="83"/>
      <c r="G519" s="18" t="s">
        <v>23</v>
      </c>
      <c r="H519" s="74"/>
      <c r="I519" s="74"/>
      <c r="J519" s="16"/>
      <c r="K519" s="16"/>
      <c r="L519" s="162" t="str">
        <f t="shared" si="34"/>
        <v/>
      </c>
      <c r="M519" s="16"/>
      <c r="N519" s="16"/>
      <c r="O519" s="162" t="str">
        <f t="shared" si="35"/>
        <v/>
      </c>
      <c r="P519" s="16"/>
      <c r="Q519" s="16"/>
      <c r="R519" s="162" t="str">
        <f t="shared" si="36"/>
        <v/>
      </c>
      <c r="S519" s="16"/>
      <c r="T519" s="16"/>
      <c r="U519" s="162" t="str">
        <f t="shared" si="37"/>
        <v/>
      </c>
      <c r="V519" s="165"/>
      <c r="W519" s="16"/>
    </row>
    <row r="520" spans="1:23" x14ac:dyDescent="0.25">
      <c r="A520" s="16" t="s">
        <v>57</v>
      </c>
      <c r="B520" s="163"/>
      <c r="C520" s="163"/>
      <c r="D520" s="83"/>
      <c r="E520" s="83"/>
      <c r="F520" s="83"/>
      <c r="G520" s="18" t="s">
        <v>24</v>
      </c>
      <c r="H520" s="74"/>
      <c r="I520" s="74"/>
      <c r="J520" s="16"/>
      <c r="K520" s="16"/>
      <c r="L520" s="162" t="str">
        <f t="shared" si="34"/>
        <v/>
      </c>
      <c r="M520" s="16"/>
      <c r="N520" s="16"/>
      <c r="O520" s="162" t="str">
        <f t="shared" si="35"/>
        <v/>
      </c>
      <c r="P520" s="16"/>
      <c r="Q520" s="16"/>
      <c r="R520" s="162" t="str">
        <f t="shared" si="36"/>
        <v/>
      </c>
      <c r="S520" s="16"/>
      <c r="T520" s="16"/>
      <c r="U520" s="162" t="str">
        <f t="shared" si="37"/>
        <v/>
      </c>
      <c r="V520" s="165"/>
      <c r="W520" s="16"/>
    </row>
    <row r="521" spans="1:23" x14ac:dyDescent="0.25">
      <c r="A521" s="16" t="s">
        <v>57</v>
      </c>
      <c r="B521" s="163"/>
      <c r="C521" s="163"/>
      <c r="D521" s="83"/>
      <c r="E521" s="83"/>
      <c r="F521" s="83"/>
      <c r="G521" s="13" t="s">
        <v>25</v>
      </c>
      <c r="H521" s="75"/>
      <c r="I521" s="75"/>
      <c r="J521" s="189"/>
      <c r="K521" s="189"/>
      <c r="L521" s="188" t="str">
        <f t="shared" si="34"/>
        <v/>
      </c>
      <c r="M521" s="189"/>
      <c r="N521" s="189"/>
      <c r="O521" s="188" t="str">
        <f t="shared" si="35"/>
        <v/>
      </c>
      <c r="P521" s="189"/>
      <c r="Q521" s="189"/>
      <c r="R521" s="188" t="str">
        <f t="shared" si="36"/>
        <v/>
      </c>
      <c r="S521" s="189"/>
      <c r="T521" s="189"/>
      <c r="U521" s="188" t="str">
        <f t="shared" si="37"/>
        <v/>
      </c>
      <c r="V521" s="190"/>
      <c r="W521" s="189"/>
    </row>
    <row r="522" spans="1:23" x14ac:dyDescent="0.25">
      <c r="A522" s="16" t="s">
        <v>57</v>
      </c>
      <c r="B522" s="163"/>
      <c r="C522" s="163"/>
      <c r="D522" s="83"/>
      <c r="E522" s="83"/>
      <c r="F522" s="83"/>
      <c r="G522" s="13" t="s">
        <v>26</v>
      </c>
      <c r="H522" s="75"/>
      <c r="I522" s="75"/>
      <c r="J522" s="189"/>
      <c r="K522" s="189"/>
      <c r="L522" s="188" t="str">
        <f t="shared" si="34"/>
        <v/>
      </c>
      <c r="M522" s="189"/>
      <c r="N522" s="189"/>
      <c r="O522" s="188" t="str">
        <f t="shared" si="35"/>
        <v/>
      </c>
      <c r="P522" s="189"/>
      <c r="Q522" s="189"/>
      <c r="R522" s="188" t="str">
        <f t="shared" si="36"/>
        <v/>
      </c>
      <c r="S522" s="189"/>
      <c r="T522" s="189"/>
      <c r="U522" s="188" t="str">
        <f t="shared" si="37"/>
        <v/>
      </c>
      <c r="V522" s="190"/>
      <c r="W522" s="189"/>
    </row>
    <row r="523" spans="1:23" x14ac:dyDescent="0.25">
      <c r="A523" s="16" t="s">
        <v>57</v>
      </c>
      <c r="B523" s="163"/>
      <c r="C523" s="163"/>
      <c r="D523" s="83"/>
      <c r="E523" s="83"/>
      <c r="F523" s="83"/>
      <c r="G523" s="13" t="s">
        <v>27</v>
      </c>
      <c r="H523" s="75"/>
      <c r="I523" s="75"/>
      <c r="J523" s="189"/>
      <c r="K523" s="189"/>
      <c r="L523" s="188" t="str">
        <f t="shared" si="34"/>
        <v/>
      </c>
      <c r="M523" s="189"/>
      <c r="N523" s="189"/>
      <c r="O523" s="188" t="str">
        <f t="shared" si="35"/>
        <v/>
      </c>
      <c r="P523" s="189"/>
      <c r="Q523" s="189"/>
      <c r="R523" s="188" t="str">
        <f t="shared" si="36"/>
        <v/>
      </c>
      <c r="S523" s="189"/>
      <c r="T523" s="189"/>
      <c r="U523" s="188" t="str">
        <f t="shared" si="37"/>
        <v/>
      </c>
      <c r="V523" s="190"/>
      <c r="W523" s="189"/>
    </row>
    <row r="524" spans="1:23" x14ac:dyDescent="0.25">
      <c r="A524" s="16" t="s">
        <v>57</v>
      </c>
      <c r="B524" s="163"/>
      <c r="C524" s="163"/>
      <c r="D524" s="83"/>
      <c r="E524" s="83"/>
      <c r="F524" s="83"/>
      <c r="G524" s="18" t="s">
        <v>28</v>
      </c>
      <c r="H524" s="74"/>
      <c r="I524" s="74"/>
      <c r="J524" s="16"/>
      <c r="K524" s="16"/>
      <c r="L524" s="162" t="str">
        <f t="shared" si="34"/>
        <v/>
      </c>
      <c r="M524" s="16"/>
      <c r="N524" s="16"/>
      <c r="O524" s="162" t="str">
        <f t="shared" si="35"/>
        <v/>
      </c>
      <c r="P524" s="16"/>
      <c r="Q524" s="16"/>
      <c r="R524" s="162" t="str">
        <f t="shared" si="36"/>
        <v/>
      </c>
      <c r="S524" s="16"/>
      <c r="T524" s="16"/>
      <c r="U524" s="162" t="str">
        <f t="shared" si="37"/>
        <v/>
      </c>
      <c r="V524" s="165"/>
      <c r="W524" s="16"/>
    </row>
    <row r="525" spans="1:23" x14ac:dyDescent="0.25">
      <c r="A525" s="16" t="s">
        <v>57</v>
      </c>
      <c r="B525" s="163"/>
      <c r="C525" s="163"/>
      <c r="D525" s="83"/>
      <c r="E525" s="83"/>
      <c r="F525" s="83"/>
      <c r="G525" s="18" t="s">
        <v>29</v>
      </c>
      <c r="H525" s="74"/>
      <c r="I525" s="74"/>
      <c r="J525" s="16"/>
      <c r="K525" s="16"/>
      <c r="L525" s="162" t="str">
        <f t="shared" si="34"/>
        <v/>
      </c>
      <c r="M525" s="16"/>
      <c r="N525" s="16"/>
      <c r="O525" s="162" t="str">
        <f t="shared" si="35"/>
        <v/>
      </c>
      <c r="P525" s="16"/>
      <c r="Q525" s="16"/>
      <c r="R525" s="162" t="str">
        <f t="shared" si="36"/>
        <v/>
      </c>
      <c r="S525" s="16"/>
      <c r="T525" s="16"/>
      <c r="U525" s="162" t="str">
        <f t="shared" si="37"/>
        <v/>
      </c>
      <c r="V525" s="165"/>
      <c r="W525" s="16"/>
    </row>
    <row r="526" spans="1:23" x14ac:dyDescent="0.25">
      <c r="A526" s="24" t="s">
        <v>57</v>
      </c>
      <c r="B526" s="163"/>
      <c r="C526" s="163"/>
      <c r="D526" s="83"/>
      <c r="E526" s="83"/>
      <c r="F526" s="83"/>
      <c r="G526" s="18" t="s">
        <v>30</v>
      </c>
      <c r="H526" s="74"/>
      <c r="I526" s="74"/>
      <c r="J526" s="16"/>
      <c r="K526" s="16"/>
      <c r="L526" s="162" t="str">
        <f t="shared" si="34"/>
        <v/>
      </c>
      <c r="M526" s="16"/>
      <c r="N526" s="16"/>
      <c r="O526" s="162" t="str">
        <f t="shared" si="35"/>
        <v/>
      </c>
      <c r="P526" s="16"/>
      <c r="Q526" s="16"/>
      <c r="R526" s="162" t="str">
        <f t="shared" si="36"/>
        <v/>
      </c>
      <c r="S526" s="16"/>
      <c r="T526" s="16"/>
      <c r="U526" s="162" t="str">
        <f t="shared" si="37"/>
        <v/>
      </c>
      <c r="V526" s="165"/>
      <c r="W526" s="16"/>
    </row>
    <row r="527" spans="1:23" ht="38.25" x14ac:dyDescent="0.25">
      <c r="A527" s="170" t="s">
        <v>57</v>
      </c>
      <c r="B527" s="199" t="s">
        <v>261</v>
      </c>
      <c r="C527" s="194" t="s">
        <v>7</v>
      </c>
      <c r="D527" s="194" t="s">
        <v>20</v>
      </c>
      <c r="E527" s="200" t="s">
        <v>61</v>
      </c>
      <c r="F527" s="194" t="s">
        <v>190</v>
      </c>
      <c r="G527" s="170" t="s">
        <v>62</v>
      </c>
      <c r="H527" s="204" t="s">
        <v>254</v>
      </c>
      <c r="I527" s="171"/>
      <c r="J527" s="171"/>
      <c r="K527" s="171"/>
      <c r="L527" s="202" t="str">
        <f t="shared" ref="L527:L558" si="38">IF(K527="","",J527+K527)</f>
        <v/>
      </c>
      <c r="M527" s="169"/>
      <c r="N527" s="169"/>
      <c r="O527" s="202" t="str">
        <f t="shared" ref="O527:O558" si="39">IF(N527="","",N527+K527+J527)</f>
        <v/>
      </c>
      <c r="P527" s="169"/>
      <c r="Q527" s="169"/>
      <c r="R527" s="202" t="str">
        <f t="shared" ref="R527:R558" si="40">IF(Q527="","",Q527+N527+K527+J527)</f>
        <v/>
      </c>
      <c r="S527" s="169"/>
      <c r="T527" s="169"/>
      <c r="U527" s="202" t="str">
        <f t="shared" ref="U527:U558" si="41">IF(T527="","",T527+Q527+N527+K527+J527)</f>
        <v/>
      </c>
      <c r="V527" s="203" t="str">
        <f>IF(AND(I527="",U527=""),"",IF(AND(I527&lt;&gt;"",U527=""),"",IF(I527=U527,"conforme au conventionné",IF(I527&gt;U527,"Justifier la sous-réalisation","Justifier la sur-réalisation"))))</f>
        <v/>
      </c>
      <c r="W527" s="169"/>
    </row>
    <row r="528" spans="1:23" x14ac:dyDescent="0.25">
      <c r="A528" s="16" t="s">
        <v>57</v>
      </c>
      <c r="B528" s="16"/>
      <c r="C528" s="17"/>
      <c r="D528" s="17"/>
      <c r="E528" s="17"/>
      <c r="F528" s="17"/>
      <c r="G528" s="18" t="s">
        <v>22</v>
      </c>
      <c r="H528" s="74"/>
      <c r="I528" s="74"/>
      <c r="J528" s="16"/>
      <c r="K528" s="16"/>
      <c r="L528" s="66" t="str">
        <f t="shared" si="38"/>
        <v/>
      </c>
      <c r="M528" s="16"/>
      <c r="N528" s="16"/>
      <c r="O528" s="66" t="str">
        <f t="shared" si="39"/>
        <v/>
      </c>
      <c r="P528" s="16"/>
      <c r="Q528" s="16"/>
      <c r="R528" s="66" t="str">
        <f t="shared" si="40"/>
        <v/>
      </c>
      <c r="S528" s="16"/>
      <c r="T528" s="16"/>
      <c r="U528" s="66" t="str">
        <f t="shared" si="41"/>
        <v/>
      </c>
      <c r="V528" s="66"/>
      <c r="W528" s="16"/>
    </row>
    <row r="529" spans="1:23" x14ac:dyDescent="0.25">
      <c r="A529" s="16" t="s">
        <v>57</v>
      </c>
      <c r="B529" s="16"/>
      <c r="C529" s="17"/>
      <c r="D529" s="17"/>
      <c r="E529" s="17"/>
      <c r="F529" s="17"/>
      <c r="G529" s="18" t="s">
        <v>23</v>
      </c>
      <c r="H529" s="74"/>
      <c r="I529" s="74"/>
      <c r="J529" s="55"/>
      <c r="K529" s="55"/>
      <c r="L529" s="66" t="str">
        <f t="shared" si="38"/>
        <v/>
      </c>
      <c r="M529" s="16"/>
      <c r="N529" s="55"/>
      <c r="O529" s="66" t="str">
        <f t="shared" si="39"/>
        <v/>
      </c>
      <c r="P529" s="16"/>
      <c r="Q529" s="16"/>
      <c r="R529" s="66" t="str">
        <f t="shared" si="40"/>
        <v/>
      </c>
      <c r="S529" s="16"/>
      <c r="T529" s="16"/>
      <c r="U529" s="66" t="str">
        <f t="shared" si="41"/>
        <v/>
      </c>
      <c r="V529" s="66"/>
      <c r="W529" s="16"/>
    </row>
    <row r="530" spans="1:23" x14ac:dyDescent="0.25">
      <c r="A530" s="16" t="s">
        <v>57</v>
      </c>
      <c r="B530" s="16"/>
      <c r="C530" s="17"/>
      <c r="D530" s="17"/>
      <c r="E530" s="17"/>
      <c r="F530" s="17"/>
      <c r="G530" s="18" t="s">
        <v>24</v>
      </c>
      <c r="H530" s="74"/>
      <c r="I530" s="74"/>
      <c r="J530" s="55"/>
      <c r="K530" s="55"/>
      <c r="L530" s="66" t="str">
        <f t="shared" si="38"/>
        <v/>
      </c>
      <c r="M530" s="16"/>
      <c r="N530" s="55"/>
      <c r="O530" s="66" t="str">
        <f t="shared" si="39"/>
        <v/>
      </c>
      <c r="P530" s="16"/>
      <c r="Q530" s="16"/>
      <c r="R530" s="66" t="str">
        <f t="shared" si="40"/>
        <v/>
      </c>
      <c r="S530" s="16"/>
      <c r="T530" s="16"/>
      <c r="U530" s="66" t="str">
        <f t="shared" si="41"/>
        <v/>
      </c>
      <c r="V530" s="66"/>
      <c r="W530" s="16"/>
    </row>
    <row r="531" spans="1:23" x14ac:dyDescent="0.25">
      <c r="A531" s="16" t="s">
        <v>57</v>
      </c>
      <c r="B531" s="16"/>
      <c r="C531" s="17"/>
      <c r="D531" s="17"/>
      <c r="E531" s="17"/>
      <c r="F531" s="17"/>
      <c r="G531" s="13" t="s">
        <v>25</v>
      </c>
      <c r="H531" s="75"/>
      <c r="I531" s="75"/>
      <c r="J531" s="12"/>
      <c r="K531" s="12"/>
      <c r="L531" s="65" t="str">
        <f t="shared" si="38"/>
        <v/>
      </c>
      <c r="M531" s="12"/>
      <c r="N531" s="12"/>
      <c r="O531" s="65" t="str">
        <f t="shared" si="39"/>
        <v/>
      </c>
      <c r="P531" s="12"/>
      <c r="Q531" s="12"/>
      <c r="R531" s="65" t="str">
        <f t="shared" si="40"/>
        <v/>
      </c>
      <c r="S531" s="12"/>
      <c r="T531" s="12"/>
      <c r="U531" s="65" t="str">
        <f t="shared" si="41"/>
        <v/>
      </c>
      <c r="V531" s="65"/>
      <c r="W531" s="12"/>
    </row>
    <row r="532" spans="1:23" x14ac:dyDescent="0.25">
      <c r="A532" s="16" t="s">
        <v>57</v>
      </c>
      <c r="B532" s="16"/>
      <c r="C532" s="17"/>
      <c r="D532" s="17"/>
      <c r="E532" s="17"/>
      <c r="F532" s="17"/>
      <c r="G532" s="13" t="s">
        <v>26</v>
      </c>
      <c r="H532" s="75"/>
      <c r="I532" s="75"/>
      <c r="J532" s="12"/>
      <c r="K532" s="12"/>
      <c r="L532" s="65" t="str">
        <f t="shared" si="38"/>
        <v/>
      </c>
      <c r="M532" s="12"/>
      <c r="N532" s="12"/>
      <c r="O532" s="65" t="str">
        <f t="shared" si="39"/>
        <v/>
      </c>
      <c r="P532" s="12"/>
      <c r="Q532" s="12"/>
      <c r="R532" s="65" t="str">
        <f t="shared" si="40"/>
        <v/>
      </c>
      <c r="S532" s="12"/>
      <c r="T532" s="12"/>
      <c r="U532" s="65" t="str">
        <f t="shared" si="41"/>
        <v/>
      </c>
      <c r="V532" s="65"/>
      <c r="W532" s="12"/>
    </row>
    <row r="533" spans="1:23" x14ac:dyDescent="0.25">
      <c r="A533" s="16" t="s">
        <v>57</v>
      </c>
      <c r="B533" s="16"/>
      <c r="C533" s="17"/>
      <c r="D533" s="17"/>
      <c r="E533" s="17"/>
      <c r="F533" s="17"/>
      <c r="G533" s="13" t="s">
        <v>27</v>
      </c>
      <c r="H533" s="75"/>
      <c r="I533" s="75"/>
      <c r="J533" s="12"/>
      <c r="K533" s="12"/>
      <c r="L533" s="65" t="str">
        <f t="shared" si="38"/>
        <v/>
      </c>
      <c r="M533" s="12"/>
      <c r="N533" s="12"/>
      <c r="O533" s="65" t="str">
        <f t="shared" si="39"/>
        <v/>
      </c>
      <c r="P533" s="12"/>
      <c r="Q533" s="12"/>
      <c r="R533" s="65" t="str">
        <f t="shared" si="40"/>
        <v/>
      </c>
      <c r="S533" s="12"/>
      <c r="T533" s="12"/>
      <c r="U533" s="65" t="str">
        <f t="shared" si="41"/>
        <v/>
      </c>
      <c r="V533" s="65"/>
      <c r="W533" s="12"/>
    </row>
    <row r="534" spans="1:23" x14ac:dyDescent="0.25">
      <c r="A534" s="16" t="s">
        <v>57</v>
      </c>
      <c r="B534" s="16"/>
      <c r="C534" s="17"/>
      <c r="D534" s="17"/>
      <c r="E534" s="17"/>
      <c r="F534" s="17"/>
      <c r="G534" s="18" t="s">
        <v>28</v>
      </c>
      <c r="H534" s="74"/>
      <c r="I534" s="74"/>
      <c r="J534" s="55"/>
      <c r="K534" s="55"/>
      <c r="L534" s="66" t="str">
        <f t="shared" si="38"/>
        <v/>
      </c>
      <c r="M534" s="16"/>
      <c r="N534" s="55"/>
      <c r="O534" s="66" t="str">
        <f t="shared" si="39"/>
        <v/>
      </c>
      <c r="P534" s="16"/>
      <c r="Q534" s="16"/>
      <c r="R534" s="66" t="str">
        <f t="shared" si="40"/>
        <v/>
      </c>
      <c r="S534" s="16"/>
      <c r="T534" s="16"/>
      <c r="U534" s="66" t="str">
        <f t="shared" si="41"/>
        <v/>
      </c>
      <c r="V534" s="66"/>
      <c r="W534" s="16"/>
    </row>
    <row r="535" spans="1:23" x14ac:dyDescent="0.25">
      <c r="A535" s="16" t="s">
        <v>57</v>
      </c>
      <c r="B535" s="16"/>
      <c r="C535" s="17"/>
      <c r="D535" s="17"/>
      <c r="E535" s="17"/>
      <c r="F535" s="17"/>
      <c r="G535" s="18" t="s">
        <v>29</v>
      </c>
      <c r="H535" s="74"/>
      <c r="I535" s="74"/>
      <c r="J535" s="55"/>
      <c r="K535" s="55"/>
      <c r="L535" s="66" t="str">
        <f t="shared" si="38"/>
        <v/>
      </c>
      <c r="M535" s="16"/>
      <c r="N535" s="55"/>
      <c r="O535" s="66" t="str">
        <f t="shared" si="39"/>
        <v/>
      </c>
      <c r="P535" s="16"/>
      <c r="Q535" s="16"/>
      <c r="R535" s="66" t="str">
        <f t="shared" si="40"/>
        <v/>
      </c>
      <c r="S535" s="16"/>
      <c r="T535" s="16"/>
      <c r="U535" s="66" t="str">
        <f t="shared" si="41"/>
        <v/>
      </c>
      <c r="V535" s="66"/>
      <c r="W535" s="16"/>
    </row>
    <row r="536" spans="1:23" x14ac:dyDescent="0.25">
      <c r="A536" s="24" t="s">
        <v>57</v>
      </c>
      <c r="B536" s="24"/>
      <c r="C536" s="17"/>
      <c r="D536" s="17"/>
      <c r="E536" s="17"/>
      <c r="F536" s="17"/>
      <c r="G536" s="18" t="s">
        <v>30</v>
      </c>
      <c r="H536" s="74"/>
      <c r="I536" s="74"/>
      <c r="J536" s="55"/>
      <c r="K536" s="55"/>
      <c r="L536" s="66" t="str">
        <f t="shared" si="38"/>
        <v/>
      </c>
      <c r="M536" s="16"/>
      <c r="N536" s="55"/>
      <c r="O536" s="66" t="str">
        <f t="shared" si="39"/>
        <v/>
      </c>
      <c r="P536" s="16"/>
      <c r="Q536" s="16"/>
      <c r="R536" s="66" t="str">
        <f t="shared" si="40"/>
        <v/>
      </c>
      <c r="S536" s="16"/>
      <c r="T536" s="16"/>
      <c r="U536" s="66" t="str">
        <f t="shared" si="41"/>
        <v/>
      </c>
      <c r="V536" s="66"/>
      <c r="W536" s="16"/>
    </row>
    <row r="537" spans="1:23" ht="38.25" x14ac:dyDescent="0.25">
      <c r="A537" s="170" t="s">
        <v>57</v>
      </c>
      <c r="B537" s="199" t="s">
        <v>261</v>
      </c>
      <c r="C537" s="194" t="s">
        <v>7</v>
      </c>
      <c r="D537" s="194" t="s">
        <v>20</v>
      </c>
      <c r="E537" s="200" t="s">
        <v>61</v>
      </c>
      <c r="F537" s="194" t="s">
        <v>191</v>
      </c>
      <c r="G537" s="170" t="s">
        <v>64</v>
      </c>
      <c r="H537" s="204" t="s">
        <v>254</v>
      </c>
      <c r="I537" s="171"/>
      <c r="J537" s="171"/>
      <c r="K537" s="171"/>
      <c r="L537" s="202" t="str">
        <f t="shared" si="38"/>
        <v/>
      </c>
      <c r="M537" s="171"/>
      <c r="N537" s="171"/>
      <c r="O537" s="202" t="str">
        <f t="shared" si="39"/>
        <v/>
      </c>
      <c r="P537" s="169"/>
      <c r="Q537" s="171"/>
      <c r="R537" s="202" t="str">
        <f t="shared" si="40"/>
        <v/>
      </c>
      <c r="S537" s="169"/>
      <c r="T537" s="171"/>
      <c r="U537" s="202" t="str">
        <f t="shared" si="41"/>
        <v/>
      </c>
      <c r="V537" s="203" t="str">
        <f>IF(AND(I537="",U537=""),"",IF(AND(I537&lt;&gt;"",U537=""),"",IF(I537=U537,"conforme au conventionné",IF(I537&gt;U537,"Justifier la sous-réalisation","Justifier la sur-réalisation"))))</f>
        <v/>
      </c>
      <c r="W537" s="169"/>
    </row>
    <row r="538" spans="1:23" x14ac:dyDescent="0.25">
      <c r="A538" s="16" t="s">
        <v>57</v>
      </c>
      <c r="B538" s="16"/>
      <c r="C538" s="17"/>
      <c r="D538" s="17"/>
      <c r="E538" s="17"/>
      <c r="F538" s="17"/>
      <c r="G538" s="18" t="s">
        <v>22</v>
      </c>
      <c r="H538" s="74"/>
      <c r="I538" s="74"/>
      <c r="J538" s="16"/>
      <c r="K538" s="16"/>
      <c r="L538" s="66" t="str">
        <f t="shared" si="38"/>
        <v/>
      </c>
      <c r="M538" s="16"/>
      <c r="N538" s="16"/>
      <c r="O538" s="66" t="str">
        <f t="shared" si="39"/>
        <v/>
      </c>
      <c r="P538" s="16"/>
      <c r="Q538" s="16"/>
      <c r="R538" s="66" t="str">
        <f t="shared" si="40"/>
        <v/>
      </c>
      <c r="S538" s="16"/>
      <c r="T538" s="16"/>
      <c r="U538" s="66" t="str">
        <f t="shared" si="41"/>
        <v/>
      </c>
      <c r="V538" s="66"/>
      <c r="W538" s="16"/>
    </row>
    <row r="539" spans="1:23" x14ac:dyDescent="0.25">
      <c r="A539" s="16" t="s">
        <v>57</v>
      </c>
      <c r="B539" s="16"/>
      <c r="C539" s="17"/>
      <c r="D539" s="17"/>
      <c r="E539" s="17"/>
      <c r="F539" s="17"/>
      <c r="G539" s="18" t="s">
        <v>23</v>
      </c>
      <c r="H539" s="74"/>
      <c r="I539" s="74"/>
      <c r="J539" s="16"/>
      <c r="K539" s="16"/>
      <c r="L539" s="66" t="str">
        <f t="shared" si="38"/>
        <v/>
      </c>
      <c r="M539" s="16"/>
      <c r="N539" s="16"/>
      <c r="O539" s="66" t="str">
        <f t="shared" si="39"/>
        <v/>
      </c>
      <c r="P539" s="16"/>
      <c r="Q539" s="16"/>
      <c r="R539" s="66" t="str">
        <f t="shared" si="40"/>
        <v/>
      </c>
      <c r="S539" s="16"/>
      <c r="T539" s="16"/>
      <c r="U539" s="66" t="str">
        <f t="shared" si="41"/>
        <v/>
      </c>
      <c r="V539" s="66"/>
      <c r="W539" s="16"/>
    </row>
    <row r="540" spans="1:23" x14ac:dyDescent="0.25">
      <c r="A540" s="16" t="s">
        <v>57</v>
      </c>
      <c r="B540" s="16"/>
      <c r="C540" s="17"/>
      <c r="D540" s="17"/>
      <c r="E540" s="17"/>
      <c r="F540" s="17"/>
      <c r="G540" s="18" t="s">
        <v>24</v>
      </c>
      <c r="H540" s="74"/>
      <c r="I540" s="74"/>
      <c r="J540" s="16"/>
      <c r="K540" s="16"/>
      <c r="L540" s="66" t="str">
        <f t="shared" si="38"/>
        <v/>
      </c>
      <c r="M540" s="16"/>
      <c r="N540" s="16"/>
      <c r="O540" s="66" t="str">
        <f t="shared" si="39"/>
        <v/>
      </c>
      <c r="P540" s="16"/>
      <c r="Q540" s="16"/>
      <c r="R540" s="66" t="str">
        <f t="shared" si="40"/>
        <v/>
      </c>
      <c r="S540" s="16"/>
      <c r="T540" s="16"/>
      <c r="U540" s="66" t="str">
        <f t="shared" si="41"/>
        <v/>
      </c>
      <c r="V540" s="66"/>
      <c r="W540" s="16"/>
    </row>
    <row r="541" spans="1:23" x14ac:dyDescent="0.25">
      <c r="A541" s="12" t="s">
        <v>57</v>
      </c>
      <c r="B541" s="12"/>
      <c r="C541" s="7"/>
      <c r="D541" s="7"/>
      <c r="E541" s="7"/>
      <c r="F541" s="7"/>
      <c r="G541" s="13" t="s">
        <v>25</v>
      </c>
      <c r="H541" s="75"/>
      <c r="I541" s="75"/>
      <c r="J541" s="12"/>
      <c r="K541" s="12"/>
      <c r="L541" s="65" t="str">
        <f t="shared" si="38"/>
        <v/>
      </c>
      <c r="M541" s="12"/>
      <c r="N541" s="12"/>
      <c r="O541" s="65" t="str">
        <f t="shared" si="39"/>
        <v/>
      </c>
      <c r="P541" s="12"/>
      <c r="Q541" s="12"/>
      <c r="R541" s="65" t="str">
        <f t="shared" si="40"/>
        <v/>
      </c>
      <c r="S541" s="12"/>
      <c r="T541" s="12"/>
      <c r="U541" s="65" t="str">
        <f t="shared" si="41"/>
        <v/>
      </c>
      <c r="V541" s="65"/>
      <c r="W541" s="12"/>
    </row>
    <row r="542" spans="1:23" x14ac:dyDescent="0.25">
      <c r="A542" s="12" t="s">
        <v>57</v>
      </c>
      <c r="B542" s="12"/>
      <c r="C542" s="7"/>
      <c r="D542" s="7"/>
      <c r="E542" s="7"/>
      <c r="F542" s="7"/>
      <c r="G542" s="13" t="s">
        <v>26</v>
      </c>
      <c r="H542" s="75"/>
      <c r="I542" s="75"/>
      <c r="J542" s="12"/>
      <c r="K542" s="12"/>
      <c r="L542" s="65" t="str">
        <f t="shared" si="38"/>
        <v/>
      </c>
      <c r="M542" s="12"/>
      <c r="N542" s="12"/>
      <c r="O542" s="65" t="str">
        <f t="shared" si="39"/>
        <v/>
      </c>
      <c r="P542" s="12"/>
      <c r="Q542" s="12"/>
      <c r="R542" s="65" t="str">
        <f t="shared" si="40"/>
        <v/>
      </c>
      <c r="S542" s="12"/>
      <c r="T542" s="12"/>
      <c r="U542" s="65" t="str">
        <f t="shared" si="41"/>
        <v/>
      </c>
      <c r="V542" s="65"/>
      <c r="W542" s="12"/>
    </row>
    <row r="543" spans="1:23" x14ac:dyDescent="0.25">
      <c r="A543" s="12" t="s">
        <v>57</v>
      </c>
      <c r="B543" s="12"/>
      <c r="C543" s="7"/>
      <c r="D543" s="7"/>
      <c r="E543" s="7"/>
      <c r="F543" s="7"/>
      <c r="G543" s="13" t="s">
        <v>27</v>
      </c>
      <c r="H543" s="75"/>
      <c r="I543" s="75"/>
      <c r="J543" s="12"/>
      <c r="K543" s="12"/>
      <c r="L543" s="65" t="str">
        <f t="shared" si="38"/>
        <v/>
      </c>
      <c r="M543" s="12"/>
      <c r="N543" s="12"/>
      <c r="O543" s="65" t="str">
        <f t="shared" si="39"/>
        <v/>
      </c>
      <c r="P543" s="12"/>
      <c r="Q543" s="12"/>
      <c r="R543" s="65" t="str">
        <f t="shared" si="40"/>
        <v/>
      </c>
      <c r="S543" s="12"/>
      <c r="T543" s="12"/>
      <c r="U543" s="65" t="str">
        <f t="shared" si="41"/>
        <v/>
      </c>
      <c r="V543" s="65"/>
      <c r="W543" s="12"/>
    </row>
    <row r="544" spans="1:23" x14ac:dyDescent="0.25">
      <c r="A544" s="16" t="s">
        <v>57</v>
      </c>
      <c r="B544" s="16"/>
      <c r="C544" s="17"/>
      <c r="D544" s="17"/>
      <c r="E544" s="17"/>
      <c r="F544" s="17"/>
      <c r="G544" s="18" t="s">
        <v>28</v>
      </c>
      <c r="H544" s="74"/>
      <c r="I544" s="74"/>
      <c r="J544" s="16"/>
      <c r="K544" s="16"/>
      <c r="L544" s="66" t="str">
        <f t="shared" si="38"/>
        <v/>
      </c>
      <c r="M544" s="16"/>
      <c r="N544" s="16"/>
      <c r="O544" s="66" t="str">
        <f t="shared" si="39"/>
        <v/>
      </c>
      <c r="P544" s="16"/>
      <c r="Q544" s="16"/>
      <c r="R544" s="66" t="str">
        <f t="shared" si="40"/>
        <v/>
      </c>
      <c r="S544" s="16"/>
      <c r="T544" s="16"/>
      <c r="U544" s="66" t="str">
        <f t="shared" si="41"/>
        <v/>
      </c>
      <c r="V544" s="66"/>
      <c r="W544" s="16"/>
    </row>
    <row r="545" spans="1:23" x14ac:dyDescent="0.25">
      <c r="A545" s="16" t="s">
        <v>57</v>
      </c>
      <c r="B545" s="16"/>
      <c r="C545" s="17"/>
      <c r="D545" s="17"/>
      <c r="E545" s="17"/>
      <c r="F545" s="17"/>
      <c r="G545" s="18" t="s">
        <v>29</v>
      </c>
      <c r="H545" s="74"/>
      <c r="I545" s="74"/>
      <c r="J545" s="16"/>
      <c r="K545" s="16"/>
      <c r="L545" s="66" t="str">
        <f t="shared" si="38"/>
        <v/>
      </c>
      <c r="M545" s="16"/>
      <c r="N545" s="16"/>
      <c r="O545" s="66" t="str">
        <f t="shared" si="39"/>
        <v/>
      </c>
      <c r="P545" s="16"/>
      <c r="Q545" s="16"/>
      <c r="R545" s="66" t="str">
        <f t="shared" si="40"/>
        <v/>
      </c>
      <c r="S545" s="16"/>
      <c r="T545" s="16"/>
      <c r="U545" s="66" t="str">
        <f t="shared" si="41"/>
        <v/>
      </c>
      <c r="V545" s="66"/>
      <c r="W545" s="16"/>
    </row>
    <row r="546" spans="1:23" x14ac:dyDescent="0.25">
      <c r="A546" s="24" t="s">
        <v>57</v>
      </c>
      <c r="B546" s="24"/>
      <c r="C546" s="17"/>
      <c r="D546" s="17"/>
      <c r="E546" s="17"/>
      <c r="F546" s="17"/>
      <c r="G546" s="18" t="s">
        <v>30</v>
      </c>
      <c r="H546" s="74"/>
      <c r="I546" s="74"/>
      <c r="J546" s="16"/>
      <c r="K546" s="16"/>
      <c r="L546" s="66" t="str">
        <f t="shared" si="38"/>
        <v/>
      </c>
      <c r="M546" s="16"/>
      <c r="N546" s="16"/>
      <c r="O546" s="66" t="str">
        <f t="shared" si="39"/>
        <v/>
      </c>
      <c r="P546" s="16"/>
      <c r="Q546" s="16"/>
      <c r="R546" s="66" t="str">
        <f t="shared" si="40"/>
        <v/>
      </c>
      <c r="S546" s="16"/>
      <c r="T546" s="16"/>
      <c r="U546" s="66" t="str">
        <f t="shared" si="41"/>
        <v/>
      </c>
      <c r="V546" s="66"/>
      <c r="W546" s="16"/>
    </row>
    <row r="547" spans="1:23" ht="38.25" x14ac:dyDescent="0.25">
      <c r="A547" s="170" t="s">
        <v>57</v>
      </c>
      <c r="B547" s="199" t="s">
        <v>261</v>
      </c>
      <c r="C547" s="194" t="s">
        <v>7</v>
      </c>
      <c r="D547" s="194" t="s">
        <v>20</v>
      </c>
      <c r="E547" s="200" t="s">
        <v>61</v>
      </c>
      <c r="F547" s="194" t="s">
        <v>192</v>
      </c>
      <c r="G547" s="170" t="s">
        <v>66</v>
      </c>
      <c r="H547" s="204" t="s">
        <v>254</v>
      </c>
      <c r="I547" s="171"/>
      <c r="J547" s="171"/>
      <c r="K547" s="171"/>
      <c r="L547" s="202" t="str">
        <f t="shared" si="38"/>
        <v/>
      </c>
      <c r="M547" s="169"/>
      <c r="N547" s="171"/>
      <c r="O547" s="202" t="str">
        <f t="shared" si="39"/>
        <v/>
      </c>
      <c r="P547" s="169"/>
      <c r="Q547" s="171"/>
      <c r="R547" s="202" t="str">
        <f t="shared" si="40"/>
        <v/>
      </c>
      <c r="S547" s="169"/>
      <c r="T547" s="171"/>
      <c r="U547" s="202" t="str">
        <f t="shared" si="41"/>
        <v/>
      </c>
      <c r="V547" s="203" t="str">
        <f>IF(AND(I547="",U547=""),"",IF(AND(I547&lt;&gt;"",U547=""),"",IF(I547=U547,"conforme au conventionné",IF(I547&gt;U547,"Justifier la sous-réalisation","Justifier la sur-réalisation"))))</f>
        <v/>
      </c>
      <c r="W547" s="169"/>
    </row>
    <row r="548" spans="1:23" x14ac:dyDescent="0.25">
      <c r="A548" s="16" t="s">
        <v>57</v>
      </c>
      <c r="B548" s="16"/>
      <c r="C548" s="17"/>
      <c r="D548" s="17"/>
      <c r="E548" s="17"/>
      <c r="F548" s="17"/>
      <c r="G548" s="18" t="s">
        <v>22</v>
      </c>
      <c r="H548" s="74"/>
      <c r="I548" s="74"/>
      <c r="J548" s="16"/>
      <c r="K548" s="16"/>
      <c r="L548" s="66" t="str">
        <f t="shared" si="38"/>
        <v/>
      </c>
      <c r="M548" s="16"/>
      <c r="N548" s="16"/>
      <c r="O548" s="66" t="str">
        <f t="shared" si="39"/>
        <v/>
      </c>
      <c r="P548" s="16"/>
      <c r="Q548" s="16"/>
      <c r="R548" s="66" t="str">
        <f t="shared" si="40"/>
        <v/>
      </c>
      <c r="S548" s="16"/>
      <c r="T548" s="16"/>
      <c r="U548" s="66" t="str">
        <f t="shared" si="41"/>
        <v/>
      </c>
      <c r="V548" s="66"/>
      <c r="W548" s="16"/>
    </row>
    <row r="549" spans="1:23" x14ac:dyDescent="0.25">
      <c r="A549" s="16" t="s">
        <v>57</v>
      </c>
      <c r="B549" s="16"/>
      <c r="C549" s="17"/>
      <c r="D549" s="17"/>
      <c r="E549" s="17"/>
      <c r="F549" s="17"/>
      <c r="G549" s="18" t="s">
        <v>23</v>
      </c>
      <c r="H549" s="74"/>
      <c r="I549" s="74"/>
      <c r="J549" s="16"/>
      <c r="K549" s="16"/>
      <c r="L549" s="66" t="str">
        <f t="shared" si="38"/>
        <v/>
      </c>
      <c r="M549" s="16"/>
      <c r="N549" s="16"/>
      <c r="O549" s="66" t="str">
        <f t="shared" si="39"/>
        <v/>
      </c>
      <c r="P549" s="16"/>
      <c r="Q549" s="16"/>
      <c r="R549" s="66" t="str">
        <f t="shared" si="40"/>
        <v/>
      </c>
      <c r="S549" s="16"/>
      <c r="T549" s="16"/>
      <c r="U549" s="66" t="str">
        <f t="shared" si="41"/>
        <v/>
      </c>
      <c r="V549" s="66"/>
      <c r="W549" s="16"/>
    </row>
    <row r="550" spans="1:23" x14ac:dyDescent="0.25">
      <c r="A550" s="16" t="s">
        <v>57</v>
      </c>
      <c r="B550" s="16"/>
      <c r="C550" s="17"/>
      <c r="D550" s="17"/>
      <c r="E550" s="17"/>
      <c r="F550" s="17"/>
      <c r="G550" s="18" t="s">
        <v>24</v>
      </c>
      <c r="H550" s="74"/>
      <c r="I550" s="74"/>
      <c r="J550" s="16"/>
      <c r="K550" s="16"/>
      <c r="L550" s="66" t="str">
        <f t="shared" si="38"/>
        <v/>
      </c>
      <c r="M550" s="16"/>
      <c r="N550" s="16"/>
      <c r="O550" s="66" t="str">
        <f t="shared" si="39"/>
        <v/>
      </c>
      <c r="P550" s="16"/>
      <c r="Q550" s="16"/>
      <c r="R550" s="66" t="str">
        <f t="shared" si="40"/>
        <v/>
      </c>
      <c r="S550" s="16"/>
      <c r="T550" s="16"/>
      <c r="U550" s="66" t="str">
        <f t="shared" si="41"/>
        <v/>
      </c>
      <c r="V550" s="66"/>
      <c r="W550" s="16"/>
    </row>
    <row r="551" spans="1:23" x14ac:dyDescent="0.25">
      <c r="A551" s="12" t="s">
        <v>57</v>
      </c>
      <c r="B551" s="12"/>
      <c r="C551" s="7"/>
      <c r="D551" s="7"/>
      <c r="E551" s="7"/>
      <c r="F551" s="7"/>
      <c r="G551" s="13" t="s">
        <v>25</v>
      </c>
      <c r="H551" s="75"/>
      <c r="I551" s="75"/>
      <c r="J551" s="12"/>
      <c r="K551" s="12"/>
      <c r="L551" s="65" t="str">
        <f t="shared" si="38"/>
        <v/>
      </c>
      <c r="M551" s="12"/>
      <c r="N551" s="12"/>
      <c r="O551" s="65" t="str">
        <f t="shared" si="39"/>
        <v/>
      </c>
      <c r="P551" s="12"/>
      <c r="Q551" s="12"/>
      <c r="R551" s="65" t="str">
        <f t="shared" si="40"/>
        <v/>
      </c>
      <c r="S551" s="12"/>
      <c r="T551" s="12"/>
      <c r="U551" s="65" t="str">
        <f t="shared" si="41"/>
        <v/>
      </c>
      <c r="V551" s="65"/>
      <c r="W551" s="12"/>
    </row>
    <row r="552" spans="1:23" x14ac:dyDescent="0.25">
      <c r="A552" s="12" t="s">
        <v>57</v>
      </c>
      <c r="B552" s="12"/>
      <c r="C552" s="7"/>
      <c r="D552" s="7"/>
      <c r="E552" s="7"/>
      <c r="F552" s="7"/>
      <c r="G552" s="13" t="s">
        <v>26</v>
      </c>
      <c r="H552" s="75"/>
      <c r="I552" s="75"/>
      <c r="J552" s="12"/>
      <c r="K552" s="12"/>
      <c r="L552" s="65" t="str">
        <f t="shared" si="38"/>
        <v/>
      </c>
      <c r="M552" s="12"/>
      <c r="N552" s="12"/>
      <c r="O552" s="65" t="str">
        <f t="shared" si="39"/>
        <v/>
      </c>
      <c r="P552" s="12"/>
      <c r="Q552" s="12"/>
      <c r="R552" s="65" t="str">
        <f t="shared" si="40"/>
        <v/>
      </c>
      <c r="S552" s="12"/>
      <c r="T552" s="12"/>
      <c r="U552" s="65" t="str">
        <f t="shared" si="41"/>
        <v/>
      </c>
      <c r="V552" s="65"/>
      <c r="W552" s="12"/>
    </row>
    <row r="553" spans="1:23" x14ac:dyDescent="0.25">
      <c r="A553" s="12" t="s">
        <v>57</v>
      </c>
      <c r="B553" s="12"/>
      <c r="C553" s="7"/>
      <c r="D553" s="7"/>
      <c r="E553" s="7"/>
      <c r="F553" s="7"/>
      <c r="G553" s="13" t="s">
        <v>27</v>
      </c>
      <c r="H553" s="75"/>
      <c r="I553" s="75"/>
      <c r="J553" s="12"/>
      <c r="K553" s="12"/>
      <c r="L553" s="65" t="str">
        <f t="shared" si="38"/>
        <v/>
      </c>
      <c r="M553" s="12"/>
      <c r="N553" s="12"/>
      <c r="O553" s="65" t="str">
        <f t="shared" si="39"/>
        <v/>
      </c>
      <c r="P553" s="12"/>
      <c r="Q553" s="12"/>
      <c r="R553" s="65" t="str">
        <f t="shared" si="40"/>
        <v/>
      </c>
      <c r="S553" s="12"/>
      <c r="T553" s="12"/>
      <c r="U553" s="65" t="str">
        <f t="shared" si="41"/>
        <v/>
      </c>
      <c r="V553" s="65"/>
      <c r="W553" s="12"/>
    </row>
    <row r="554" spans="1:23" x14ac:dyDescent="0.25">
      <c r="A554" s="16" t="s">
        <v>57</v>
      </c>
      <c r="B554" s="16"/>
      <c r="C554" s="17"/>
      <c r="D554" s="17"/>
      <c r="E554" s="17"/>
      <c r="F554" s="17"/>
      <c r="G554" s="18" t="s">
        <v>28</v>
      </c>
      <c r="H554" s="74"/>
      <c r="I554" s="74"/>
      <c r="J554" s="16"/>
      <c r="K554" s="16"/>
      <c r="L554" s="66" t="str">
        <f t="shared" si="38"/>
        <v/>
      </c>
      <c r="M554" s="16"/>
      <c r="N554" s="16"/>
      <c r="O554" s="66" t="str">
        <f t="shared" si="39"/>
        <v/>
      </c>
      <c r="P554" s="16"/>
      <c r="Q554" s="16"/>
      <c r="R554" s="66" t="str">
        <f t="shared" si="40"/>
        <v/>
      </c>
      <c r="S554" s="16"/>
      <c r="T554" s="16"/>
      <c r="U554" s="66" t="str">
        <f t="shared" si="41"/>
        <v/>
      </c>
      <c r="V554" s="66"/>
      <c r="W554" s="16"/>
    </row>
    <row r="555" spans="1:23" x14ac:dyDescent="0.25">
      <c r="A555" s="16" t="s">
        <v>57</v>
      </c>
      <c r="B555" s="16"/>
      <c r="C555" s="17"/>
      <c r="D555" s="17"/>
      <c r="E555" s="17"/>
      <c r="F555" s="17"/>
      <c r="G555" s="18" t="s">
        <v>29</v>
      </c>
      <c r="H555" s="74"/>
      <c r="I555" s="74"/>
      <c r="J555" s="16"/>
      <c r="K555" s="16"/>
      <c r="L555" s="66" t="str">
        <f t="shared" si="38"/>
        <v/>
      </c>
      <c r="M555" s="16"/>
      <c r="N555" s="16"/>
      <c r="O555" s="66" t="str">
        <f t="shared" si="39"/>
        <v/>
      </c>
      <c r="P555" s="16"/>
      <c r="Q555" s="16"/>
      <c r="R555" s="66" t="str">
        <f t="shared" si="40"/>
        <v/>
      </c>
      <c r="S555" s="16"/>
      <c r="T555" s="16"/>
      <c r="U555" s="66" t="str">
        <f t="shared" si="41"/>
        <v/>
      </c>
      <c r="V555" s="66"/>
      <c r="W555" s="16"/>
    </row>
    <row r="556" spans="1:23" x14ac:dyDescent="0.25">
      <c r="A556" s="24" t="s">
        <v>57</v>
      </c>
      <c r="B556" s="24"/>
      <c r="C556" s="17"/>
      <c r="D556" s="17"/>
      <c r="E556" s="17"/>
      <c r="F556" s="17"/>
      <c r="G556" s="18" t="s">
        <v>30</v>
      </c>
      <c r="H556" s="74"/>
      <c r="I556" s="74"/>
      <c r="J556" s="16"/>
      <c r="K556" s="16"/>
      <c r="L556" s="66" t="str">
        <f t="shared" si="38"/>
        <v/>
      </c>
      <c r="M556" s="16"/>
      <c r="N556" s="16"/>
      <c r="O556" s="66" t="str">
        <f t="shared" si="39"/>
        <v/>
      </c>
      <c r="P556" s="16"/>
      <c r="Q556" s="16"/>
      <c r="R556" s="66" t="str">
        <f t="shared" si="40"/>
        <v/>
      </c>
      <c r="S556" s="16"/>
      <c r="T556" s="16"/>
      <c r="U556" s="66" t="str">
        <f t="shared" si="41"/>
        <v/>
      </c>
      <c r="V556" s="66"/>
      <c r="W556" s="16"/>
    </row>
    <row r="557" spans="1:23" ht="63.75" x14ac:dyDescent="0.25">
      <c r="A557" s="170" t="s">
        <v>57</v>
      </c>
      <c r="B557" s="199" t="s">
        <v>261</v>
      </c>
      <c r="C557" s="194" t="s">
        <v>21</v>
      </c>
      <c r="D557" s="194" t="s">
        <v>8</v>
      </c>
      <c r="E557" s="194"/>
      <c r="F557" s="194" t="s">
        <v>70</v>
      </c>
      <c r="G557" s="170" t="s">
        <v>195</v>
      </c>
      <c r="H557" s="204" t="s">
        <v>255</v>
      </c>
      <c r="I557" s="171"/>
      <c r="J557" s="171"/>
      <c r="K557" s="171"/>
      <c r="L557" s="202" t="str">
        <f t="shared" si="38"/>
        <v/>
      </c>
      <c r="M557" s="169"/>
      <c r="N557" s="171"/>
      <c r="O557" s="202" t="str">
        <f t="shared" si="39"/>
        <v/>
      </c>
      <c r="P557" s="169"/>
      <c r="Q557" s="171"/>
      <c r="R557" s="171"/>
      <c r="S557" s="169"/>
      <c r="T557" s="171"/>
      <c r="U557" s="202" t="str">
        <f t="shared" si="41"/>
        <v/>
      </c>
      <c r="V557" s="203" t="str">
        <f>IF(AND(I557="",U557=""),"",IF(AND(I557&lt;&gt;"",U557=""),"",IF(I557=U557,"conforme au conventionné",IF(I557&gt;U557,"Justifier la sous-réalisation","Justifier la sur-réalisation"))))</f>
        <v/>
      </c>
      <c r="W557" s="169"/>
    </row>
    <row r="558" spans="1:23" x14ac:dyDescent="0.25">
      <c r="A558" s="16" t="s">
        <v>57</v>
      </c>
      <c r="B558" s="16"/>
      <c r="C558" s="17"/>
      <c r="D558" s="17"/>
      <c r="E558" s="17"/>
      <c r="F558" s="17"/>
      <c r="G558" s="18" t="s">
        <v>22</v>
      </c>
      <c r="H558" s="74"/>
      <c r="I558" s="74"/>
      <c r="J558" s="16"/>
      <c r="K558" s="16"/>
      <c r="L558" s="66" t="str">
        <f t="shared" si="38"/>
        <v/>
      </c>
      <c r="M558" s="16"/>
      <c r="N558" s="16"/>
      <c r="O558" s="66" t="str">
        <f t="shared" si="39"/>
        <v/>
      </c>
      <c r="P558" s="16"/>
      <c r="Q558" s="16"/>
      <c r="R558" s="66" t="str">
        <f t="shared" si="40"/>
        <v/>
      </c>
      <c r="S558" s="16"/>
      <c r="T558" s="16"/>
      <c r="U558" s="66" t="str">
        <f t="shared" si="41"/>
        <v/>
      </c>
      <c r="V558" s="66"/>
      <c r="W558" s="16"/>
    </row>
    <row r="559" spans="1:23" x14ac:dyDescent="0.25">
      <c r="A559" s="16" t="s">
        <v>57</v>
      </c>
      <c r="B559" s="16"/>
      <c r="C559" s="17"/>
      <c r="D559" s="17"/>
      <c r="E559" s="17"/>
      <c r="F559" s="17"/>
      <c r="G559" s="18" t="s">
        <v>23</v>
      </c>
      <c r="H559" s="74"/>
      <c r="I559" s="74"/>
      <c r="J559" s="16"/>
      <c r="K559" s="16"/>
      <c r="L559" s="66" t="str">
        <f t="shared" ref="L559:L590" si="42">IF(K559="","",J559+K559)</f>
        <v/>
      </c>
      <c r="M559" s="16"/>
      <c r="N559" s="16"/>
      <c r="O559" s="66" t="str">
        <f t="shared" ref="O559:O590" si="43">IF(N559="","",N559+K559+J559)</f>
        <v/>
      </c>
      <c r="P559" s="16"/>
      <c r="Q559" s="16"/>
      <c r="R559" s="66" t="str">
        <f t="shared" ref="R559:R590" si="44">IF(Q559="","",Q559+N559+K559+J559)</f>
        <v/>
      </c>
      <c r="S559" s="16"/>
      <c r="T559" s="16"/>
      <c r="U559" s="66" t="str">
        <f t="shared" ref="U559:U590" si="45">IF(T559="","",T559+Q559+N559+K559+J559)</f>
        <v/>
      </c>
      <c r="V559" s="66"/>
      <c r="W559" s="16"/>
    </row>
    <row r="560" spans="1:23" x14ac:dyDescent="0.25">
      <c r="A560" s="16" t="s">
        <v>57</v>
      </c>
      <c r="B560" s="16"/>
      <c r="C560" s="17"/>
      <c r="D560" s="17"/>
      <c r="E560" s="17"/>
      <c r="F560" s="17"/>
      <c r="G560" s="18" t="s">
        <v>24</v>
      </c>
      <c r="H560" s="74"/>
      <c r="I560" s="74"/>
      <c r="J560" s="16"/>
      <c r="K560" s="16"/>
      <c r="L560" s="66" t="str">
        <f t="shared" si="42"/>
        <v/>
      </c>
      <c r="M560" s="16"/>
      <c r="N560" s="16"/>
      <c r="O560" s="66" t="str">
        <f t="shared" si="43"/>
        <v/>
      </c>
      <c r="P560" s="16"/>
      <c r="Q560" s="16"/>
      <c r="R560" s="66" t="str">
        <f t="shared" si="44"/>
        <v/>
      </c>
      <c r="S560" s="16"/>
      <c r="T560" s="16"/>
      <c r="U560" s="66" t="str">
        <f t="shared" si="45"/>
        <v/>
      </c>
      <c r="V560" s="66"/>
      <c r="W560" s="16"/>
    </row>
    <row r="561" spans="1:23" x14ac:dyDescent="0.25">
      <c r="A561" s="12" t="s">
        <v>57</v>
      </c>
      <c r="B561" s="12"/>
      <c r="C561" s="7"/>
      <c r="D561" s="7"/>
      <c r="E561" s="7"/>
      <c r="F561" s="7"/>
      <c r="G561" s="13" t="s">
        <v>25</v>
      </c>
      <c r="H561" s="75"/>
      <c r="I561" s="75"/>
      <c r="J561" s="12"/>
      <c r="K561" s="12"/>
      <c r="L561" s="65" t="str">
        <f t="shared" si="42"/>
        <v/>
      </c>
      <c r="M561" s="12"/>
      <c r="N561" s="12"/>
      <c r="O561" s="65" t="str">
        <f t="shared" si="43"/>
        <v/>
      </c>
      <c r="P561" s="12"/>
      <c r="Q561" s="12"/>
      <c r="R561" s="65" t="str">
        <f t="shared" si="44"/>
        <v/>
      </c>
      <c r="S561" s="12"/>
      <c r="T561" s="12"/>
      <c r="U561" s="65" t="str">
        <f t="shared" si="45"/>
        <v/>
      </c>
      <c r="V561" s="65"/>
      <c r="W561" s="12"/>
    </row>
    <row r="562" spans="1:23" x14ac:dyDescent="0.25">
      <c r="A562" s="12" t="s">
        <v>57</v>
      </c>
      <c r="B562" s="12"/>
      <c r="C562" s="7"/>
      <c r="D562" s="7"/>
      <c r="E562" s="7"/>
      <c r="F562" s="7"/>
      <c r="G562" s="13" t="s">
        <v>26</v>
      </c>
      <c r="H562" s="75"/>
      <c r="I562" s="75"/>
      <c r="J562" s="12"/>
      <c r="K562" s="12"/>
      <c r="L562" s="65" t="str">
        <f t="shared" si="42"/>
        <v/>
      </c>
      <c r="M562" s="12"/>
      <c r="N562" s="12"/>
      <c r="O562" s="65" t="str">
        <f t="shared" si="43"/>
        <v/>
      </c>
      <c r="P562" s="12"/>
      <c r="Q562" s="12"/>
      <c r="R562" s="65" t="str">
        <f t="shared" si="44"/>
        <v/>
      </c>
      <c r="S562" s="12"/>
      <c r="T562" s="12"/>
      <c r="U562" s="65" t="str">
        <f t="shared" si="45"/>
        <v/>
      </c>
      <c r="V562" s="65"/>
      <c r="W562" s="12"/>
    </row>
    <row r="563" spans="1:23" x14ac:dyDescent="0.25">
      <c r="A563" s="12" t="s">
        <v>57</v>
      </c>
      <c r="B563" s="12"/>
      <c r="C563" s="7"/>
      <c r="D563" s="7"/>
      <c r="E563" s="7"/>
      <c r="F563" s="7"/>
      <c r="G563" s="13" t="s">
        <v>27</v>
      </c>
      <c r="H563" s="75"/>
      <c r="I563" s="75"/>
      <c r="J563" s="12"/>
      <c r="K563" s="12"/>
      <c r="L563" s="65" t="str">
        <f t="shared" si="42"/>
        <v/>
      </c>
      <c r="M563" s="12"/>
      <c r="N563" s="12"/>
      <c r="O563" s="65" t="str">
        <f t="shared" si="43"/>
        <v/>
      </c>
      <c r="P563" s="12"/>
      <c r="Q563" s="12"/>
      <c r="R563" s="65" t="str">
        <f t="shared" si="44"/>
        <v/>
      </c>
      <c r="S563" s="12"/>
      <c r="T563" s="12"/>
      <c r="U563" s="65" t="str">
        <f t="shared" si="45"/>
        <v/>
      </c>
      <c r="V563" s="65"/>
      <c r="W563" s="12"/>
    </row>
    <row r="564" spans="1:23" x14ac:dyDescent="0.25">
      <c r="A564" s="16" t="s">
        <v>57</v>
      </c>
      <c r="B564" s="16"/>
      <c r="C564" s="17"/>
      <c r="D564" s="17"/>
      <c r="E564" s="17"/>
      <c r="F564" s="17"/>
      <c r="G564" s="18" t="s">
        <v>28</v>
      </c>
      <c r="H564" s="74"/>
      <c r="I564" s="74"/>
      <c r="J564" s="16"/>
      <c r="K564" s="16"/>
      <c r="L564" s="66" t="str">
        <f t="shared" si="42"/>
        <v/>
      </c>
      <c r="M564" s="16"/>
      <c r="N564" s="16"/>
      <c r="O564" s="66" t="str">
        <f t="shared" si="43"/>
        <v/>
      </c>
      <c r="P564" s="16"/>
      <c r="Q564" s="16"/>
      <c r="R564" s="66" t="str">
        <f t="shared" si="44"/>
        <v/>
      </c>
      <c r="S564" s="16"/>
      <c r="T564" s="16"/>
      <c r="U564" s="66" t="str">
        <f t="shared" si="45"/>
        <v/>
      </c>
      <c r="V564" s="66"/>
      <c r="W564" s="16"/>
    </row>
    <row r="565" spans="1:23" x14ac:dyDescent="0.25">
      <c r="A565" s="16" t="s">
        <v>57</v>
      </c>
      <c r="B565" s="16"/>
      <c r="C565" s="17"/>
      <c r="D565" s="17"/>
      <c r="E565" s="17"/>
      <c r="F565" s="17"/>
      <c r="G565" s="18" t="s">
        <v>29</v>
      </c>
      <c r="H565" s="74"/>
      <c r="I565" s="74"/>
      <c r="J565" s="16"/>
      <c r="K565" s="16"/>
      <c r="L565" s="66" t="str">
        <f t="shared" si="42"/>
        <v/>
      </c>
      <c r="M565" s="16"/>
      <c r="N565" s="16"/>
      <c r="O565" s="66" t="str">
        <f t="shared" si="43"/>
        <v/>
      </c>
      <c r="P565" s="16"/>
      <c r="Q565" s="16"/>
      <c r="R565" s="66" t="str">
        <f t="shared" si="44"/>
        <v/>
      </c>
      <c r="S565" s="16"/>
      <c r="T565" s="16"/>
      <c r="U565" s="66" t="str">
        <f t="shared" si="45"/>
        <v/>
      </c>
      <c r="V565" s="66"/>
      <c r="W565" s="16"/>
    </row>
    <row r="566" spans="1:23" x14ac:dyDescent="0.25">
      <c r="A566" s="24" t="s">
        <v>57</v>
      </c>
      <c r="B566" s="24"/>
      <c r="C566" s="17"/>
      <c r="D566" s="17"/>
      <c r="E566" s="17"/>
      <c r="F566" s="17"/>
      <c r="G566" s="18" t="s">
        <v>30</v>
      </c>
      <c r="H566" s="74"/>
      <c r="I566" s="74"/>
      <c r="J566" s="16"/>
      <c r="K566" s="16"/>
      <c r="L566" s="66" t="str">
        <f t="shared" si="42"/>
        <v/>
      </c>
      <c r="M566" s="16"/>
      <c r="N566" s="16"/>
      <c r="O566" s="66" t="str">
        <f t="shared" si="43"/>
        <v/>
      </c>
      <c r="P566" s="16"/>
      <c r="Q566" s="16"/>
      <c r="R566" s="66" t="str">
        <f t="shared" si="44"/>
        <v/>
      </c>
      <c r="S566" s="16"/>
      <c r="T566" s="16"/>
      <c r="U566" s="66" t="str">
        <f t="shared" si="45"/>
        <v/>
      </c>
      <c r="V566" s="66"/>
      <c r="W566" s="16"/>
    </row>
    <row r="567" spans="1:23" x14ac:dyDescent="0.25">
      <c r="A567" s="170" t="s">
        <v>57</v>
      </c>
      <c r="B567" s="199" t="s">
        <v>261</v>
      </c>
      <c r="C567" s="194" t="s">
        <v>21</v>
      </c>
      <c r="D567" s="194" t="s">
        <v>8</v>
      </c>
      <c r="E567" s="194"/>
      <c r="F567" s="194" t="s">
        <v>193</v>
      </c>
      <c r="G567" s="170" t="s">
        <v>196</v>
      </c>
      <c r="H567" s="204"/>
      <c r="I567" s="171"/>
      <c r="J567" s="169"/>
      <c r="K567" s="169"/>
      <c r="L567" s="202" t="str">
        <f t="shared" si="42"/>
        <v/>
      </c>
      <c r="M567" s="169"/>
      <c r="N567" s="169"/>
      <c r="O567" s="202" t="str">
        <f t="shared" si="43"/>
        <v/>
      </c>
      <c r="P567" s="169"/>
      <c r="Q567" s="169"/>
      <c r="R567" s="202" t="str">
        <f t="shared" si="44"/>
        <v/>
      </c>
      <c r="S567" s="169"/>
      <c r="T567" s="169"/>
      <c r="U567" s="202" t="str">
        <f t="shared" si="45"/>
        <v/>
      </c>
      <c r="V567" s="203" t="str">
        <f>IF(AND(I567="",U567=""),"",IF(AND(I567&lt;&gt;"",U567=""),"",IF(I567=U567,"conforme au conventionné",IF(I567&gt;U567,"Justifier la sous-réalisation","Justifier la sur-réalisation"))))</f>
        <v/>
      </c>
      <c r="W567" s="169"/>
    </row>
    <row r="568" spans="1:23" x14ac:dyDescent="0.25">
      <c r="A568" s="16" t="s">
        <v>57</v>
      </c>
      <c r="B568" s="16"/>
      <c r="C568" s="17"/>
      <c r="D568" s="17"/>
      <c r="E568" s="17"/>
      <c r="F568" s="17"/>
      <c r="G568" s="18" t="s">
        <v>22</v>
      </c>
      <c r="H568" s="74"/>
      <c r="I568" s="74"/>
      <c r="J568" s="16"/>
      <c r="K568" s="16"/>
      <c r="L568" s="66" t="str">
        <f t="shared" si="42"/>
        <v/>
      </c>
      <c r="M568" s="16"/>
      <c r="N568" s="16"/>
      <c r="O568" s="66" t="str">
        <f t="shared" si="43"/>
        <v/>
      </c>
      <c r="P568" s="16"/>
      <c r="Q568" s="16"/>
      <c r="R568" s="66" t="str">
        <f t="shared" si="44"/>
        <v/>
      </c>
      <c r="S568" s="16"/>
      <c r="T568" s="16"/>
      <c r="U568" s="66" t="str">
        <f t="shared" si="45"/>
        <v/>
      </c>
      <c r="V568" s="66"/>
      <c r="W568" s="16"/>
    </row>
    <row r="569" spans="1:23" x14ac:dyDescent="0.25">
      <c r="A569" s="16" t="s">
        <v>57</v>
      </c>
      <c r="B569" s="16"/>
      <c r="C569" s="17"/>
      <c r="D569" s="17"/>
      <c r="E569" s="17"/>
      <c r="F569" s="17"/>
      <c r="G569" s="18" t="s">
        <v>23</v>
      </c>
      <c r="H569" s="74"/>
      <c r="I569" s="74"/>
      <c r="J569" s="16"/>
      <c r="K569" s="16"/>
      <c r="L569" s="66" t="str">
        <f t="shared" si="42"/>
        <v/>
      </c>
      <c r="M569" s="16"/>
      <c r="N569" s="16"/>
      <c r="O569" s="66" t="str">
        <f t="shared" si="43"/>
        <v/>
      </c>
      <c r="P569" s="16"/>
      <c r="Q569" s="16"/>
      <c r="R569" s="66" t="str">
        <f t="shared" si="44"/>
        <v/>
      </c>
      <c r="S569" s="16"/>
      <c r="T569" s="16"/>
      <c r="U569" s="66" t="str">
        <f t="shared" si="45"/>
        <v/>
      </c>
      <c r="V569" s="66"/>
      <c r="W569" s="16"/>
    </row>
    <row r="570" spans="1:23" x14ac:dyDescent="0.25">
      <c r="A570" s="16" t="s">
        <v>57</v>
      </c>
      <c r="B570" s="16"/>
      <c r="C570" s="17"/>
      <c r="D570" s="17"/>
      <c r="E570" s="17"/>
      <c r="F570" s="17"/>
      <c r="G570" s="18" t="s">
        <v>24</v>
      </c>
      <c r="H570" s="74"/>
      <c r="I570" s="74"/>
      <c r="J570" s="16"/>
      <c r="K570" s="16"/>
      <c r="L570" s="66" t="str">
        <f t="shared" si="42"/>
        <v/>
      </c>
      <c r="M570" s="16"/>
      <c r="N570" s="16"/>
      <c r="O570" s="66" t="str">
        <f t="shared" si="43"/>
        <v/>
      </c>
      <c r="P570" s="16"/>
      <c r="Q570" s="16"/>
      <c r="R570" s="66" t="str">
        <f t="shared" si="44"/>
        <v/>
      </c>
      <c r="S570" s="16"/>
      <c r="T570" s="16"/>
      <c r="U570" s="66" t="str">
        <f t="shared" si="45"/>
        <v/>
      </c>
      <c r="V570" s="66"/>
      <c r="W570" s="16"/>
    </row>
    <row r="571" spans="1:23" x14ac:dyDescent="0.25">
      <c r="A571" s="16" t="s">
        <v>57</v>
      </c>
      <c r="B571" s="16"/>
      <c r="C571" s="17"/>
      <c r="D571" s="17"/>
      <c r="E571" s="17"/>
      <c r="F571" s="17"/>
      <c r="G571" s="13" t="s">
        <v>25</v>
      </c>
      <c r="H571" s="75"/>
      <c r="I571" s="75"/>
      <c r="J571" s="12"/>
      <c r="K571" s="12"/>
      <c r="L571" s="65" t="str">
        <f t="shared" si="42"/>
        <v/>
      </c>
      <c r="M571" s="12"/>
      <c r="N571" s="12"/>
      <c r="O571" s="65" t="str">
        <f t="shared" si="43"/>
        <v/>
      </c>
      <c r="P571" s="12"/>
      <c r="Q571" s="12"/>
      <c r="R571" s="65" t="str">
        <f t="shared" si="44"/>
        <v/>
      </c>
      <c r="S571" s="12"/>
      <c r="T571" s="12"/>
      <c r="U571" s="65" t="str">
        <f t="shared" si="45"/>
        <v/>
      </c>
      <c r="V571" s="65"/>
      <c r="W571" s="12"/>
    </row>
    <row r="572" spans="1:23" x14ac:dyDescent="0.25">
      <c r="A572" s="16" t="s">
        <v>57</v>
      </c>
      <c r="B572" s="16"/>
      <c r="C572" s="17"/>
      <c r="D572" s="17"/>
      <c r="E572" s="17"/>
      <c r="F572" s="17"/>
      <c r="G572" s="13" t="s">
        <v>26</v>
      </c>
      <c r="H572" s="75"/>
      <c r="I572" s="75"/>
      <c r="J572" s="12"/>
      <c r="K572" s="12"/>
      <c r="L572" s="65" t="str">
        <f t="shared" si="42"/>
        <v/>
      </c>
      <c r="M572" s="12"/>
      <c r="N572" s="12"/>
      <c r="O572" s="65" t="str">
        <f t="shared" si="43"/>
        <v/>
      </c>
      <c r="P572" s="12"/>
      <c r="Q572" s="12"/>
      <c r="R572" s="65" t="str">
        <f t="shared" si="44"/>
        <v/>
      </c>
      <c r="S572" s="12"/>
      <c r="T572" s="12"/>
      <c r="U572" s="65" t="str">
        <f t="shared" si="45"/>
        <v/>
      </c>
      <c r="V572" s="65"/>
      <c r="W572" s="12"/>
    </row>
    <row r="573" spans="1:23" x14ac:dyDescent="0.25">
      <c r="A573" s="16" t="s">
        <v>57</v>
      </c>
      <c r="B573" s="16"/>
      <c r="C573" s="17"/>
      <c r="D573" s="17"/>
      <c r="E573" s="17"/>
      <c r="F573" s="17"/>
      <c r="G573" s="13" t="s">
        <v>27</v>
      </c>
      <c r="H573" s="75"/>
      <c r="I573" s="75"/>
      <c r="J573" s="12"/>
      <c r="K573" s="12"/>
      <c r="L573" s="65" t="str">
        <f t="shared" si="42"/>
        <v/>
      </c>
      <c r="M573" s="12"/>
      <c r="N573" s="12"/>
      <c r="O573" s="65" t="str">
        <f t="shared" si="43"/>
        <v/>
      </c>
      <c r="P573" s="12"/>
      <c r="Q573" s="12"/>
      <c r="R573" s="65" t="str">
        <f t="shared" si="44"/>
        <v/>
      </c>
      <c r="S573" s="12"/>
      <c r="T573" s="12"/>
      <c r="U573" s="65" t="str">
        <f t="shared" si="45"/>
        <v/>
      </c>
      <c r="V573" s="65"/>
      <c r="W573" s="12"/>
    </row>
    <row r="574" spans="1:23" x14ac:dyDescent="0.25">
      <c r="A574" s="16" t="s">
        <v>57</v>
      </c>
      <c r="B574" s="16"/>
      <c r="C574" s="17"/>
      <c r="D574" s="17"/>
      <c r="E574" s="17"/>
      <c r="F574" s="17"/>
      <c r="G574" s="18" t="s">
        <v>28</v>
      </c>
      <c r="H574" s="74"/>
      <c r="I574" s="74"/>
      <c r="J574" s="16"/>
      <c r="K574" s="16"/>
      <c r="L574" s="66" t="str">
        <f t="shared" si="42"/>
        <v/>
      </c>
      <c r="M574" s="16"/>
      <c r="N574" s="16"/>
      <c r="O574" s="66" t="str">
        <f t="shared" si="43"/>
        <v/>
      </c>
      <c r="P574" s="16"/>
      <c r="Q574" s="16"/>
      <c r="R574" s="66" t="str">
        <f t="shared" si="44"/>
        <v/>
      </c>
      <c r="S574" s="16"/>
      <c r="T574" s="16"/>
      <c r="U574" s="66" t="str">
        <f t="shared" si="45"/>
        <v/>
      </c>
      <c r="V574" s="66"/>
      <c r="W574" s="16"/>
    </row>
    <row r="575" spans="1:23" x14ac:dyDescent="0.25">
      <c r="A575" s="16" t="s">
        <v>57</v>
      </c>
      <c r="B575" s="16"/>
      <c r="C575" s="17"/>
      <c r="D575" s="17"/>
      <c r="E575" s="17"/>
      <c r="F575" s="17"/>
      <c r="G575" s="18" t="s">
        <v>29</v>
      </c>
      <c r="H575" s="74"/>
      <c r="I575" s="74"/>
      <c r="J575" s="16"/>
      <c r="K575" s="16"/>
      <c r="L575" s="66" t="str">
        <f t="shared" si="42"/>
        <v/>
      </c>
      <c r="M575" s="16"/>
      <c r="N575" s="16"/>
      <c r="O575" s="66" t="str">
        <f t="shared" si="43"/>
        <v/>
      </c>
      <c r="P575" s="16"/>
      <c r="Q575" s="16"/>
      <c r="R575" s="66" t="str">
        <f t="shared" si="44"/>
        <v/>
      </c>
      <c r="S575" s="16"/>
      <c r="T575" s="16"/>
      <c r="U575" s="66" t="str">
        <f t="shared" si="45"/>
        <v/>
      </c>
      <c r="V575" s="66"/>
      <c r="W575" s="16"/>
    </row>
    <row r="576" spans="1:23" x14ac:dyDescent="0.25">
      <c r="A576" s="24" t="s">
        <v>57</v>
      </c>
      <c r="B576" s="24"/>
      <c r="C576" s="17"/>
      <c r="D576" s="17"/>
      <c r="E576" s="17"/>
      <c r="F576" s="17"/>
      <c r="G576" s="18" t="s">
        <v>30</v>
      </c>
      <c r="H576" s="74"/>
      <c r="I576" s="74"/>
      <c r="J576" s="16"/>
      <c r="K576" s="16"/>
      <c r="L576" s="66" t="str">
        <f t="shared" si="42"/>
        <v/>
      </c>
      <c r="M576" s="16"/>
      <c r="N576" s="16"/>
      <c r="O576" s="66" t="str">
        <f t="shared" si="43"/>
        <v/>
      </c>
      <c r="P576" s="16"/>
      <c r="Q576" s="16"/>
      <c r="R576" s="66" t="str">
        <f t="shared" si="44"/>
        <v/>
      </c>
      <c r="S576" s="16"/>
      <c r="T576" s="16"/>
      <c r="U576" s="66" t="str">
        <f t="shared" si="45"/>
        <v/>
      </c>
      <c r="V576" s="66"/>
      <c r="W576" s="16"/>
    </row>
    <row r="577" spans="1:23" x14ac:dyDescent="0.25">
      <c r="A577" s="170" t="s">
        <v>57</v>
      </c>
      <c r="B577" s="199" t="s">
        <v>261</v>
      </c>
      <c r="C577" s="194" t="s">
        <v>21</v>
      </c>
      <c r="D577" s="194" t="s">
        <v>8</v>
      </c>
      <c r="E577" s="194"/>
      <c r="F577" s="194" t="s">
        <v>194</v>
      </c>
      <c r="G577" s="170" t="s">
        <v>202</v>
      </c>
      <c r="H577" s="204"/>
      <c r="I577" s="171"/>
      <c r="J577" s="169"/>
      <c r="K577" s="169"/>
      <c r="L577" s="202" t="str">
        <f t="shared" si="42"/>
        <v/>
      </c>
      <c r="M577" s="169"/>
      <c r="N577" s="169"/>
      <c r="O577" s="202" t="str">
        <f t="shared" si="43"/>
        <v/>
      </c>
      <c r="P577" s="169"/>
      <c r="Q577" s="169"/>
      <c r="R577" s="202" t="str">
        <f t="shared" si="44"/>
        <v/>
      </c>
      <c r="S577" s="169"/>
      <c r="T577" s="169"/>
      <c r="U577" s="202" t="str">
        <f t="shared" si="45"/>
        <v/>
      </c>
      <c r="V577" s="203" t="str">
        <f>IF(AND(I577="",U577=""),"",IF(AND(I577&lt;&gt;"",U577=""),"",IF(I577=U577,"conforme au conventionné",IF(I577&gt;U577,"Justifier la sous-réalisation","Justifier la sur-réalisation"))))</f>
        <v/>
      </c>
      <c r="W577" s="169"/>
    </row>
    <row r="578" spans="1:23" x14ac:dyDescent="0.25">
      <c r="A578" s="16" t="s">
        <v>57</v>
      </c>
      <c r="B578" s="16"/>
      <c r="C578" s="17"/>
      <c r="D578" s="17"/>
      <c r="E578" s="17"/>
      <c r="F578" s="17"/>
      <c r="G578" s="18" t="s">
        <v>22</v>
      </c>
      <c r="H578" s="74"/>
      <c r="I578" s="74"/>
      <c r="J578" s="16"/>
      <c r="K578" s="16"/>
      <c r="L578" s="66" t="str">
        <f t="shared" si="42"/>
        <v/>
      </c>
      <c r="M578" s="16"/>
      <c r="N578" s="16"/>
      <c r="O578" s="66" t="str">
        <f t="shared" si="43"/>
        <v/>
      </c>
      <c r="P578" s="16"/>
      <c r="Q578" s="16"/>
      <c r="R578" s="66" t="str">
        <f t="shared" si="44"/>
        <v/>
      </c>
      <c r="S578" s="16"/>
      <c r="T578" s="16"/>
      <c r="U578" s="66" t="str">
        <f t="shared" si="45"/>
        <v/>
      </c>
      <c r="V578" s="66"/>
      <c r="W578" s="16"/>
    </row>
    <row r="579" spans="1:23" x14ac:dyDescent="0.25">
      <c r="A579" s="16" t="s">
        <v>57</v>
      </c>
      <c r="B579" s="16"/>
      <c r="C579" s="17"/>
      <c r="D579" s="17"/>
      <c r="E579" s="17"/>
      <c r="F579" s="17"/>
      <c r="G579" s="18" t="s">
        <v>23</v>
      </c>
      <c r="H579" s="74"/>
      <c r="I579" s="74"/>
      <c r="J579" s="16"/>
      <c r="K579" s="16"/>
      <c r="L579" s="66" t="str">
        <f t="shared" si="42"/>
        <v/>
      </c>
      <c r="M579" s="16"/>
      <c r="N579" s="16"/>
      <c r="O579" s="66" t="str">
        <f t="shared" si="43"/>
        <v/>
      </c>
      <c r="P579" s="16"/>
      <c r="Q579" s="16"/>
      <c r="R579" s="66" t="str">
        <f t="shared" si="44"/>
        <v/>
      </c>
      <c r="S579" s="16"/>
      <c r="T579" s="16"/>
      <c r="U579" s="66" t="str">
        <f t="shared" si="45"/>
        <v/>
      </c>
      <c r="V579" s="66"/>
      <c r="W579" s="16"/>
    </row>
    <row r="580" spans="1:23" x14ac:dyDescent="0.25">
      <c r="A580" s="16" t="s">
        <v>57</v>
      </c>
      <c r="B580" s="16"/>
      <c r="C580" s="17"/>
      <c r="D580" s="17"/>
      <c r="E580" s="17"/>
      <c r="F580" s="17"/>
      <c r="G580" s="18" t="s">
        <v>24</v>
      </c>
      <c r="H580" s="74"/>
      <c r="I580" s="74"/>
      <c r="J580" s="16"/>
      <c r="K580" s="16"/>
      <c r="L580" s="66" t="str">
        <f t="shared" si="42"/>
        <v/>
      </c>
      <c r="M580" s="16"/>
      <c r="N580" s="16"/>
      <c r="O580" s="66" t="str">
        <f t="shared" si="43"/>
        <v/>
      </c>
      <c r="P580" s="16"/>
      <c r="Q580" s="16"/>
      <c r="R580" s="66" t="str">
        <f t="shared" si="44"/>
        <v/>
      </c>
      <c r="S580" s="16"/>
      <c r="T580" s="16"/>
      <c r="U580" s="66" t="str">
        <f t="shared" si="45"/>
        <v/>
      </c>
      <c r="V580" s="66"/>
      <c r="W580" s="16"/>
    </row>
    <row r="581" spans="1:23" x14ac:dyDescent="0.25">
      <c r="A581" s="16" t="s">
        <v>57</v>
      </c>
      <c r="B581" s="16"/>
      <c r="C581" s="17"/>
      <c r="D581" s="17"/>
      <c r="E581" s="17"/>
      <c r="F581" s="17"/>
      <c r="G581" s="13" t="s">
        <v>25</v>
      </c>
      <c r="H581" s="75"/>
      <c r="I581" s="75"/>
      <c r="J581" s="12"/>
      <c r="K581" s="12"/>
      <c r="L581" s="65" t="str">
        <f t="shared" si="42"/>
        <v/>
      </c>
      <c r="M581" s="12"/>
      <c r="N581" s="12"/>
      <c r="O581" s="65" t="str">
        <f t="shared" si="43"/>
        <v/>
      </c>
      <c r="P581" s="12"/>
      <c r="Q581" s="12"/>
      <c r="R581" s="65" t="str">
        <f t="shared" si="44"/>
        <v/>
      </c>
      <c r="S581" s="12"/>
      <c r="T581" s="12"/>
      <c r="U581" s="65" t="str">
        <f t="shared" si="45"/>
        <v/>
      </c>
      <c r="V581" s="65"/>
      <c r="W581" s="12"/>
    </row>
    <row r="582" spans="1:23" x14ac:dyDescent="0.25">
      <c r="A582" s="16" t="s">
        <v>57</v>
      </c>
      <c r="B582" s="16"/>
      <c r="C582" s="17"/>
      <c r="D582" s="17"/>
      <c r="E582" s="17"/>
      <c r="F582" s="17"/>
      <c r="G582" s="13" t="s">
        <v>26</v>
      </c>
      <c r="H582" s="75"/>
      <c r="I582" s="75"/>
      <c r="J582" s="12"/>
      <c r="K582" s="12"/>
      <c r="L582" s="65" t="str">
        <f t="shared" si="42"/>
        <v/>
      </c>
      <c r="M582" s="12"/>
      <c r="N582" s="12"/>
      <c r="O582" s="65" t="str">
        <f t="shared" si="43"/>
        <v/>
      </c>
      <c r="P582" s="12"/>
      <c r="Q582" s="12"/>
      <c r="R582" s="65" t="str">
        <f t="shared" si="44"/>
        <v/>
      </c>
      <c r="S582" s="12"/>
      <c r="T582" s="12"/>
      <c r="U582" s="65" t="str">
        <f t="shared" si="45"/>
        <v/>
      </c>
      <c r="V582" s="65"/>
      <c r="W582" s="12"/>
    </row>
    <row r="583" spans="1:23" x14ac:dyDescent="0.25">
      <c r="A583" s="16" t="s">
        <v>57</v>
      </c>
      <c r="B583" s="16"/>
      <c r="C583" s="17"/>
      <c r="D583" s="17"/>
      <c r="E583" s="17"/>
      <c r="F583" s="17"/>
      <c r="G583" s="13" t="s">
        <v>27</v>
      </c>
      <c r="H583" s="75"/>
      <c r="I583" s="75"/>
      <c r="J583" s="12"/>
      <c r="K583" s="12"/>
      <c r="L583" s="65" t="str">
        <f t="shared" si="42"/>
        <v/>
      </c>
      <c r="M583" s="12"/>
      <c r="N583" s="12"/>
      <c r="O583" s="65" t="str">
        <f t="shared" si="43"/>
        <v/>
      </c>
      <c r="P583" s="12"/>
      <c r="Q583" s="12"/>
      <c r="R583" s="65" t="str">
        <f t="shared" si="44"/>
        <v/>
      </c>
      <c r="S583" s="12"/>
      <c r="T583" s="12"/>
      <c r="U583" s="65" t="str">
        <f t="shared" si="45"/>
        <v/>
      </c>
      <c r="V583" s="65"/>
      <c r="W583" s="12"/>
    </row>
    <row r="584" spans="1:23" x14ac:dyDescent="0.25">
      <c r="A584" s="16" t="s">
        <v>57</v>
      </c>
      <c r="B584" s="16"/>
      <c r="C584" s="17"/>
      <c r="D584" s="17"/>
      <c r="E584" s="17"/>
      <c r="F584" s="17"/>
      <c r="G584" s="18" t="s">
        <v>28</v>
      </c>
      <c r="H584" s="74"/>
      <c r="I584" s="74"/>
      <c r="J584" s="16"/>
      <c r="K584" s="16"/>
      <c r="L584" s="66" t="str">
        <f t="shared" si="42"/>
        <v/>
      </c>
      <c r="M584" s="16"/>
      <c r="N584" s="16"/>
      <c r="O584" s="66" t="str">
        <f t="shared" si="43"/>
        <v/>
      </c>
      <c r="P584" s="16"/>
      <c r="Q584" s="16"/>
      <c r="R584" s="66" t="str">
        <f t="shared" si="44"/>
        <v/>
      </c>
      <c r="S584" s="16"/>
      <c r="T584" s="16"/>
      <c r="U584" s="66" t="str">
        <f t="shared" si="45"/>
        <v/>
      </c>
      <c r="V584" s="66"/>
      <c r="W584" s="16"/>
    </row>
    <row r="585" spans="1:23" x14ac:dyDescent="0.25">
      <c r="A585" s="16" t="s">
        <v>57</v>
      </c>
      <c r="B585" s="16"/>
      <c r="C585" s="17"/>
      <c r="D585" s="17"/>
      <c r="E585" s="17"/>
      <c r="F585" s="17"/>
      <c r="G585" s="18" t="s">
        <v>29</v>
      </c>
      <c r="H585" s="74"/>
      <c r="I585" s="74"/>
      <c r="J585" s="16"/>
      <c r="K585" s="16"/>
      <c r="L585" s="66" t="str">
        <f t="shared" si="42"/>
        <v/>
      </c>
      <c r="M585" s="16"/>
      <c r="N585" s="16"/>
      <c r="O585" s="66" t="str">
        <f t="shared" si="43"/>
        <v/>
      </c>
      <c r="P585" s="16"/>
      <c r="Q585" s="16"/>
      <c r="R585" s="66" t="str">
        <f t="shared" si="44"/>
        <v/>
      </c>
      <c r="S585" s="16"/>
      <c r="T585" s="16"/>
      <c r="U585" s="66" t="str">
        <f t="shared" si="45"/>
        <v/>
      </c>
      <c r="V585" s="66"/>
      <c r="W585" s="16"/>
    </row>
    <row r="586" spans="1:23" x14ac:dyDescent="0.25">
      <c r="A586" s="24" t="s">
        <v>57</v>
      </c>
      <c r="B586" s="24"/>
      <c r="C586" s="17"/>
      <c r="D586" s="17"/>
      <c r="E586" s="17"/>
      <c r="F586" s="17"/>
      <c r="G586" s="18" t="s">
        <v>30</v>
      </c>
      <c r="H586" s="74"/>
      <c r="I586" s="74"/>
      <c r="J586" s="16"/>
      <c r="K586" s="16"/>
      <c r="L586" s="66" t="str">
        <f t="shared" si="42"/>
        <v/>
      </c>
      <c r="M586" s="16"/>
      <c r="N586" s="16"/>
      <c r="O586" s="66" t="str">
        <f t="shared" si="43"/>
        <v/>
      </c>
      <c r="P586" s="16"/>
      <c r="Q586" s="16"/>
      <c r="R586" s="66" t="str">
        <f t="shared" si="44"/>
        <v/>
      </c>
      <c r="S586" s="16"/>
      <c r="T586" s="16"/>
      <c r="U586" s="66" t="str">
        <f t="shared" si="45"/>
        <v/>
      </c>
      <c r="V586" s="66"/>
      <c r="W586" s="16"/>
    </row>
    <row r="587" spans="1:23" ht="36.75" customHeight="1" x14ac:dyDescent="0.25">
      <c r="A587" s="171" t="s">
        <v>57</v>
      </c>
      <c r="B587" s="199" t="s">
        <v>262</v>
      </c>
      <c r="C587" s="200" t="s">
        <v>7</v>
      </c>
      <c r="D587" s="200" t="s">
        <v>8</v>
      </c>
      <c r="E587" s="200"/>
      <c r="F587" s="200" t="s">
        <v>63</v>
      </c>
      <c r="G587" s="198" t="s">
        <v>197</v>
      </c>
      <c r="H587" s="205"/>
      <c r="I587" s="171"/>
      <c r="J587" s="171"/>
      <c r="K587" s="171"/>
      <c r="L587" s="202" t="str">
        <f t="shared" si="42"/>
        <v/>
      </c>
      <c r="M587" s="171"/>
      <c r="N587" s="171"/>
      <c r="O587" s="202" t="str">
        <f t="shared" si="43"/>
        <v/>
      </c>
      <c r="P587" s="171"/>
      <c r="Q587" s="171"/>
      <c r="R587" s="202" t="str">
        <f t="shared" si="44"/>
        <v/>
      </c>
      <c r="S587" s="171"/>
      <c r="T587" s="171"/>
      <c r="U587" s="202" t="str">
        <f t="shared" si="45"/>
        <v/>
      </c>
      <c r="V587" s="202"/>
      <c r="W587" s="171"/>
    </row>
    <row r="588" spans="1:23" ht="35.25" customHeight="1" x14ac:dyDescent="0.25">
      <c r="A588" s="171" t="s">
        <v>57</v>
      </c>
      <c r="B588" s="199" t="s">
        <v>262</v>
      </c>
      <c r="C588" s="200" t="s">
        <v>7</v>
      </c>
      <c r="D588" s="200" t="s">
        <v>8</v>
      </c>
      <c r="E588" s="200"/>
      <c r="F588" s="200" t="s">
        <v>65</v>
      </c>
      <c r="G588" s="198" t="s">
        <v>198</v>
      </c>
      <c r="H588" s="205"/>
      <c r="I588" s="171"/>
      <c r="J588" s="171"/>
      <c r="K588" s="171"/>
      <c r="L588" s="202" t="str">
        <f t="shared" si="42"/>
        <v/>
      </c>
      <c r="M588" s="171"/>
      <c r="N588" s="171"/>
      <c r="O588" s="202" t="str">
        <f t="shared" si="43"/>
        <v/>
      </c>
      <c r="P588" s="171"/>
      <c r="Q588" s="171"/>
      <c r="R588" s="202" t="str">
        <f t="shared" si="44"/>
        <v/>
      </c>
      <c r="S588" s="171"/>
      <c r="T588" s="171"/>
      <c r="U588" s="202" t="str">
        <f t="shared" si="45"/>
        <v/>
      </c>
      <c r="V588" s="202"/>
      <c r="W588" s="171"/>
    </row>
    <row r="589" spans="1:23" ht="25.5" x14ac:dyDescent="0.25">
      <c r="A589" s="170" t="s">
        <v>57</v>
      </c>
      <c r="B589" s="199" t="s">
        <v>262</v>
      </c>
      <c r="C589" s="194" t="s">
        <v>7</v>
      </c>
      <c r="D589" s="194" t="s">
        <v>20</v>
      </c>
      <c r="E589" s="194"/>
      <c r="F589" s="194" t="s">
        <v>199</v>
      </c>
      <c r="G589" s="170" t="s">
        <v>69</v>
      </c>
      <c r="H589" s="205"/>
      <c r="I589" s="170"/>
      <c r="J589" s="170"/>
      <c r="K589" s="170"/>
      <c r="L589" s="177" t="str">
        <f t="shared" si="42"/>
        <v/>
      </c>
      <c r="M589" s="170"/>
      <c r="N589" s="170"/>
      <c r="O589" s="177" t="str">
        <f t="shared" si="43"/>
        <v/>
      </c>
      <c r="P589" s="170"/>
      <c r="Q589" s="170"/>
      <c r="R589" s="177" t="str">
        <f t="shared" si="44"/>
        <v/>
      </c>
      <c r="S589" s="170"/>
      <c r="T589" s="170"/>
      <c r="U589" s="177" t="str">
        <f t="shared" si="45"/>
        <v/>
      </c>
      <c r="V589" s="177"/>
      <c r="W589" s="170"/>
    </row>
    <row r="590" spans="1:23" ht="25.5" x14ac:dyDescent="0.25">
      <c r="A590" s="170" t="s">
        <v>57</v>
      </c>
      <c r="B590" s="199" t="s">
        <v>262</v>
      </c>
      <c r="C590" s="194" t="s">
        <v>7</v>
      </c>
      <c r="D590" s="194" t="s">
        <v>20</v>
      </c>
      <c r="E590" s="194"/>
      <c r="F590" s="194" t="s">
        <v>200</v>
      </c>
      <c r="G590" s="170" t="s">
        <v>67</v>
      </c>
      <c r="H590" s="205"/>
      <c r="I590" s="170"/>
      <c r="J590" s="170"/>
      <c r="K590" s="170"/>
      <c r="L590" s="177" t="str">
        <f t="shared" si="42"/>
        <v/>
      </c>
      <c r="M590" s="170"/>
      <c r="N590" s="170"/>
      <c r="O590" s="177" t="str">
        <f t="shared" si="43"/>
        <v/>
      </c>
      <c r="P590" s="170"/>
      <c r="Q590" s="170"/>
      <c r="R590" s="177" t="str">
        <f t="shared" si="44"/>
        <v/>
      </c>
      <c r="S590" s="170"/>
      <c r="T590" s="170"/>
      <c r="U590" s="177" t="str">
        <f t="shared" si="45"/>
        <v/>
      </c>
      <c r="V590" s="177"/>
      <c r="W590" s="170"/>
    </row>
    <row r="591" spans="1:23" ht="25.5" x14ac:dyDescent="0.25">
      <c r="A591" s="170" t="s">
        <v>57</v>
      </c>
      <c r="B591" s="199" t="s">
        <v>262</v>
      </c>
      <c r="C591" s="194" t="s">
        <v>7</v>
      </c>
      <c r="D591" s="194" t="s">
        <v>20</v>
      </c>
      <c r="E591" s="194"/>
      <c r="F591" s="194" t="s">
        <v>201</v>
      </c>
      <c r="G591" s="170" t="s">
        <v>68</v>
      </c>
      <c r="H591" s="205"/>
      <c r="I591" s="170"/>
      <c r="J591" s="170"/>
      <c r="K591" s="170"/>
      <c r="L591" s="177" t="str">
        <f t="shared" ref="L591" si="46">IF(K591="","",J591+K591)</f>
        <v/>
      </c>
      <c r="M591" s="170"/>
      <c r="N591" s="170"/>
      <c r="O591" s="177" t="str">
        <f t="shared" ref="O591" si="47">IF(N591="","",N591+K591+J591)</f>
        <v/>
      </c>
      <c r="P591" s="170"/>
      <c r="Q591" s="170"/>
      <c r="R591" s="177" t="str">
        <f t="shared" ref="R591" si="48">IF(Q591="","",Q591+N591+K591+J591)</f>
        <v/>
      </c>
      <c r="S591" s="170"/>
      <c r="T591" s="170"/>
      <c r="U591" s="177" t="str">
        <f t="shared" ref="U591" si="49">IF(T591="","",T591+Q591+N591+K591+J591)</f>
        <v/>
      </c>
      <c r="V591" s="177"/>
      <c r="W591" s="170"/>
    </row>
    <row r="1048576" spans="10:14" x14ac:dyDescent="0.25">
      <c r="J1048576" s="16"/>
      <c r="K1048576" s="16"/>
      <c r="N1048576" s="16"/>
    </row>
  </sheetData>
  <sheetProtection algorithmName="SHA-512" hashValue="V6H4UDuJmk72+ig59BW1OPX9JuQxktlgx2wCYSAotPt3b0F2e/Aktt1K+kGrLeZGXuVzFJ9XtGyWTjuP7+/pCw==" saltValue="K4QwqBtcmiiaGmahokgEig==" spinCount="100000" sheet="1" objects="1" scenarios="1" formatCells="0" formatRows="0" insertColumns="0" insertRows="0" insertHyperlinks="0" deleteColumns="0" deleteRows="0" autoFilter="0" pivotTables="0"/>
  <autoFilter ref="A21:W21">
    <filterColumn colId="21" showButton="0"/>
  </autoFilter>
  <customSheetViews>
    <customSheetView guid="{31322B52-800E-483E-AC76-F69F10458CE9}" filter="1" showAutoFilter="1" topLeftCell="L19">
      <selection activeCell="N26" sqref="N26"/>
      <pageMargins left="0.7" right="0.7" top="0.75" bottom="0.75" header="0.3" footer="0.3"/>
      <pageSetup paperSize="9" orientation="portrait" r:id="rId1"/>
      <autoFilter ref="B27:H514">
        <filterColumn colId="0">
          <filters>
            <filter val="OS 1 - Asile"/>
          </filters>
        </filterColumn>
      </autoFilter>
    </customSheetView>
  </customSheetViews>
  <mergeCells count="19">
    <mergeCell ref="A7:E7"/>
    <mergeCell ref="A6:E6"/>
    <mergeCell ref="A1:H4"/>
    <mergeCell ref="A5:E5"/>
    <mergeCell ref="F7:G7"/>
    <mergeCell ref="V21:W21"/>
    <mergeCell ref="T20:W20"/>
    <mergeCell ref="A8:G8"/>
    <mergeCell ref="A10:G10"/>
    <mergeCell ref="A11:G11"/>
    <mergeCell ref="A13:G13"/>
    <mergeCell ref="A15:G15"/>
    <mergeCell ref="A17:G17"/>
    <mergeCell ref="A18:G18"/>
    <mergeCell ref="A19:G19"/>
    <mergeCell ref="J20:M20"/>
    <mergeCell ref="Q20:S20"/>
    <mergeCell ref="N20:P20"/>
    <mergeCell ref="A20:G20"/>
  </mergeCells>
  <printOptions horizontalCentered="1" verticalCentered="1"/>
  <pageMargins left="0.39370078740157483" right="0.39370078740157483" top="0.39370078740157483" bottom="0.39370078740157483" header="0.31496062992125984" footer="0.31496062992125984"/>
  <pageSetup paperSize="8" scale="44" fitToWidth="2" fitToHeight="2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29" id="{584FD961-33F7-47D3-B342-3F66892BAFF7}">
            <xm:f>IF('Cohérence VF'!I44="",TRUE,FALSE)</xm:f>
            <x14:dxf>
              <fill>
                <patternFill>
                  <bgColor theme="8" tint="0.79998168889431442"/>
                </patternFill>
              </fill>
            </x14:dxf>
          </x14:cfRule>
          <x14:cfRule type="expression" priority="30" id="{4073F501-FC11-472F-BF94-AC06848A3EDB}">
            <xm:f>IF('Cohérence VF'!I44="cohérent",TRUE,FALSE)</xm:f>
            <x14:dxf>
              <fill>
                <patternFill>
                  <bgColor theme="9" tint="0.39994506668294322"/>
                </patternFill>
              </fill>
            </x14:dxf>
          </x14:cfRule>
          <xm:sqref>T25:T28 T47:T49 T59 T69 T79 T89 T219:T233 T243:T247 T257:T261 T270:T275 T285:T289 T294:T303 T313:T317 T327:T331 T341:T345 T355:T359 T369:T373 T383:T387 T397:T400 T412 T434:T436 T455:T464 T451:T452 T446:T449 T485 T475:T478 T498 T508 T528 T538 T548 T558</xm:sqref>
        </x14:conditionalFormatting>
        <x14:conditionalFormatting xmlns:xm="http://schemas.microsoft.com/office/excel/2006/main">
          <x14:cfRule type="expression" priority="31" id="{584FD961-33F7-47D3-B342-3F66892BAFF7}">
            <xm:f>IF('Cohérence VF'!E41="",TRUE,FALSE)</xm:f>
            <x14:dxf>
              <fill>
                <patternFill>
                  <bgColor theme="8" tint="0.79998168889431442"/>
                </patternFill>
              </fill>
            </x14:dxf>
          </x14:cfRule>
          <x14:cfRule type="expression" priority="32" id="{4073F501-FC11-472F-BF94-AC06848A3EDB}">
            <xm:f>IF('Cohérence VF'!E41="cohérent",TRUE,FALSE)</xm:f>
            <x14:dxf>
              <fill>
                <patternFill>
                  <bgColor theme="9" tint="0.39994506668294322"/>
                </patternFill>
              </fill>
            </x14:dxf>
          </x14:cfRule>
          <xm:sqref>J37:K37 J47:K49 J22:K22 J25:K26 K27 J69:K69 J78:K79 J89:K89 J219:K233 J243:K247 J257:K261 J271:K275 J285:K289 J294:K303 J313:K317 J326:K331 J341:K345 J369:K373 J355:K359 J384:K387 J383 J412:K412 J397:K400 K434 J435:K436 J455:K464 J446:K449 J451:K452 J474:K478 J485:K485 J498:K498 J508:K508 J528:K528 J538:K538 J548:K548 J558:K558 J550 J554:J556</xm:sqref>
        </x14:conditionalFormatting>
        <x14:conditionalFormatting xmlns:xm="http://schemas.microsoft.com/office/excel/2006/main">
          <x14:cfRule type="expression" priority="33" id="{584FD961-33F7-47D3-B342-3F66892BAFF7}">
            <xm:f>IF('Cohérence VF'!G44="",TRUE,FALSE)</xm:f>
            <x14:dxf>
              <fill>
                <patternFill>
                  <bgColor theme="8" tint="0.79998168889431442"/>
                </patternFill>
              </fill>
            </x14:dxf>
          </x14:cfRule>
          <x14:cfRule type="expression" priority="34" id="{4073F501-FC11-472F-BF94-AC06848A3EDB}">
            <xm:f>IF('Cohérence VF'!G44="cohérent",TRUE,FALSE)</xm:f>
            <x14:dxf>
              <fill>
                <patternFill>
                  <bgColor theme="9" tint="0.39994506668294322"/>
                </patternFill>
              </fill>
            </x14:dxf>
          </x14:cfRule>
          <xm:sqref>N25:N27 N47:N49 N69 N59 N79 N89 N219:N233 N243:N247 N271:N275 N257:N261 N285:N289 N294:N303 N313:N317 N327:N331 N341:N345 N355:N359 N369:N373 N383:N387 N412 N397:N400 N434:N436 N451:N452 N446:N449 N455:N464 N475:N478 N485 N498 N508 N528 N538 N548 N558</xm:sqref>
        </x14:conditionalFormatting>
        <x14:conditionalFormatting xmlns:xm="http://schemas.microsoft.com/office/excel/2006/main">
          <x14:cfRule type="expression" priority="35" id="{584FD961-33F7-47D3-B342-3F66892BAFF7}">
            <xm:f>IF('Cohérence VF'!H45="",TRUE,FALSE)</xm:f>
            <x14:dxf>
              <fill>
                <patternFill>
                  <bgColor theme="8" tint="0.79998168889431442"/>
                </patternFill>
              </fill>
            </x14:dxf>
          </x14:cfRule>
          <x14:cfRule type="expression" priority="36" id="{4073F501-FC11-472F-BF94-AC06848A3EDB}">
            <xm:f>IF('Cohérence VF'!H45="cohérent",TRUE,FALSE)</xm:f>
            <x14:dxf>
              <fill>
                <patternFill>
                  <bgColor theme="9" tint="0.39994506668294322"/>
                </patternFill>
              </fill>
            </x14:dxf>
          </x14:cfRule>
          <xm:sqref>Q26:Q27 Q47:Q49 Q56 Q69 Q59 Q79 Q89 Q219:Q233 Q243:Q247 Q257:Q261 Q271:Q275 Q285:Q289 Q294:Q303 Q313:Q317 Q327:Q331 Q341:Q345 Q355:Q359 Q369:Q373 Q383:Q387 Q397:Q400 Q412 Q434:Q436 Q455:Q464 Q446:Q449 Q451:Q452 Q475:Q478 Q485 Q498 Q508 Q528 Q538 Q548 Q558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1"/>
  <sheetViews>
    <sheetView zoomScale="71" zoomScaleNormal="71" workbookViewId="0">
      <selection activeCell="D21" sqref="D21"/>
    </sheetView>
  </sheetViews>
  <sheetFormatPr baseColWidth="10" defaultRowHeight="15" x14ac:dyDescent="0.25"/>
  <cols>
    <col min="1" max="1" width="16.140625" style="97" customWidth="1"/>
    <col min="2" max="2" width="11.42578125" style="97"/>
    <col min="3" max="3" width="55.7109375" style="97" customWidth="1"/>
    <col min="4" max="4" width="33.140625" style="95" customWidth="1"/>
    <col min="5" max="6" width="48.42578125" style="95" customWidth="1"/>
    <col min="7" max="7" width="43.7109375" style="95" customWidth="1"/>
    <col min="8" max="8" width="40" style="95" customWidth="1"/>
    <col min="9" max="9" width="34.85546875" style="95" customWidth="1"/>
    <col min="10" max="10" width="11.42578125" style="96" hidden="1" customWidth="1"/>
    <col min="11" max="16384" width="11.42578125" style="97"/>
  </cols>
  <sheetData>
    <row r="2" ht="25.5" hidden="1" customHeight="1" x14ac:dyDescent="0.25"/>
    <row r="3" ht="25.5" hidden="1" customHeight="1" x14ac:dyDescent="0.25"/>
    <row r="4" ht="25.5" hidden="1" customHeight="1" x14ac:dyDescent="0.25"/>
    <row r="5" ht="25.5" hidden="1" customHeight="1" x14ac:dyDescent="0.25"/>
    <row r="6" ht="25.5" hidden="1" customHeight="1" x14ac:dyDescent="0.25"/>
    <row r="7" ht="25.5" hidden="1" customHeight="1" x14ac:dyDescent="0.25"/>
    <row r="8" ht="25.5" hidden="1" customHeight="1" x14ac:dyDescent="0.25"/>
    <row r="9" ht="25.5" hidden="1" customHeight="1" x14ac:dyDescent="0.25"/>
    <row r="10" ht="25.5" hidden="1" customHeight="1" x14ac:dyDescent="0.25"/>
    <row r="11" ht="25.5" hidden="1" customHeight="1" x14ac:dyDescent="0.25"/>
    <row r="12" ht="25.5" hidden="1" customHeight="1" x14ac:dyDescent="0.25"/>
    <row r="13" ht="25.5" hidden="1" customHeight="1" x14ac:dyDescent="0.25"/>
    <row r="14" ht="25.5" hidden="1" customHeight="1" x14ac:dyDescent="0.25"/>
    <row r="15" ht="25.5" hidden="1" customHeight="1" x14ac:dyDescent="0.25"/>
    <row r="16" ht="25.5" hidden="1" customHeight="1" x14ac:dyDescent="0.25"/>
    <row r="17" spans="1:12" ht="25.5" hidden="1" customHeight="1" x14ac:dyDescent="0.25"/>
    <row r="18" spans="1:12" ht="25.5" hidden="1" customHeight="1" x14ac:dyDescent="0.25"/>
    <row r="19" spans="1:12" ht="25.5" customHeight="1" x14ac:dyDescent="0.25"/>
    <row r="20" spans="1:12" ht="25.5" customHeight="1" x14ac:dyDescent="0.35">
      <c r="A20" s="229">
        <f>Indicateurs!F7</f>
        <v>0</v>
      </c>
      <c r="B20" s="229"/>
      <c r="C20" s="229"/>
      <c r="D20" s="98" t="s">
        <v>320</v>
      </c>
      <c r="E20" s="98" t="s">
        <v>263</v>
      </c>
      <c r="F20" s="98" t="s">
        <v>297</v>
      </c>
      <c r="G20" s="98" t="s">
        <v>298</v>
      </c>
      <c r="H20" s="98" t="s">
        <v>304</v>
      </c>
      <c r="I20" s="98" t="s">
        <v>305</v>
      </c>
      <c r="L20" s="99"/>
    </row>
    <row r="21" spans="1:12" ht="51" x14ac:dyDescent="0.25">
      <c r="A21" s="100" t="s">
        <v>2</v>
      </c>
      <c r="B21" s="82" t="s">
        <v>292</v>
      </c>
      <c r="C21" s="82" t="s">
        <v>5</v>
      </c>
      <c r="D21" s="6" t="s">
        <v>291</v>
      </c>
      <c r="E21" s="73" t="s">
        <v>289</v>
      </c>
      <c r="F21" s="101" t="s">
        <v>290</v>
      </c>
      <c r="G21" s="1" t="s">
        <v>264</v>
      </c>
      <c r="H21" s="2" t="s">
        <v>265</v>
      </c>
      <c r="I21" s="3" t="s">
        <v>266</v>
      </c>
      <c r="J21" s="96" t="s">
        <v>303</v>
      </c>
    </row>
    <row r="22" spans="1:12" ht="66" customHeight="1" x14ac:dyDescent="0.25">
      <c r="A22" s="102" t="s">
        <v>6</v>
      </c>
      <c r="B22" s="103" t="s">
        <v>9</v>
      </c>
      <c r="C22" s="103" t="s">
        <v>71</v>
      </c>
      <c r="D22" s="104">
        <f>Indicateurs!I22</f>
        <v>0</v>
      </c>
      <c r="E22" s="105" t="str">
        <f>IF(OR(Indicateurs!$I22="",Indicateurs!$I22=0)," ",IF(OR(AND(Indicateurs!J22=0,SUM(Indicateurs!J23:J31)&lt;&gt;0),AND(Indicateurs!J22=0,Indicateurs!J34+Indicateurs!J46+Indicateurs!J56+Indicateurs!J68&lt;&gt;0)),"il manque la valeur totale par rapport à la déclinaison (H/F/NB) et/ou par rapport au décompte du ou des sous-indicateurs (O.1.1.1 ; O.1.1.2 ; O.1.1.3 ; N.1.1.4)",IF(AND(Indicateurs!J22&lt;&gt;SUM(Indicateurs!J23:J31),Indicateurs!J22&lt;&gt;(Indicateurs!J34+Indicateurs!J46+Indicateurs!J56+Indicateurs!J68)),"Vérifier l'écart entre la valeur totale et la déclinaison (H/F/NB) ET le décompte des sous-indicateurs (O.1.1.1 ; O.1.1.2 ; O.1.1.3 ; N.1.1.4)",IF(Indicateurs!J22&lt;&gt;SUM(Indicateurs!J23:J31),"Vérifier l'écart entre la valeur totale et la déclinaison (H/F/NB)",IF(Indicateurs!J22&lt;(Indicateurs!J34+Indicateurs!J46+Indicateurs!J56+Indicateurs!J68),"Justifier l'écart entre la valeur totale et le décompte des sous-indicateurs (O.1.1.1 ; O.1.1.2 ; O.1.1.3 ; N.1.1.4)",IF(Indicateurs!J22&gt;(Indicateurs!J34+Indicateurs!J46+Indicateurs!J56+Indicateurs!J68),"Vérifier l'écart entre la valeur totale et le décompte des sous-indicateurs (O.1.1.1 ; O.1.1.2 ; O.1.1.3 ; N.1.1.4)","Cohérent"))))))</f>
        <v xml:space="preserve"> </v>
      </c>
      <c r="F22" s="105" t="str">
        <f>IF(OR(Indicateurs!$I22="",Indicateurs!$I22=0)," ",IF(OR(AND(Indicateurs!K22=0,SUM(Indicateurs!K23:K31)&lt;&gt;0),AND(Indicateurs!K22=0,Indicateurs!K34+Indicateurs!K46+Indicateurs!K56+Indicateurs!K68&lt;&gt;0)),"il manque la valeur totale par rapport à la déclinaison (H/F/NB) et/ou par rapport au décompte du ou des sous-indicateurs (O.1.1.1 ; O.1.1.2 ; O.1.1.3 ; N.1.1.4)",IF(AND(Indicateurs!K22&lt;&gt;SUM(Indicateurs!K23:K31),Indicateurs!K22&lt;&gt;(Indicateurs!K34+Indicateurs!K46+Indicateurs!K56+Indicateurs!K68)),"Vérifier l'écart entre la valeur totale et la déclinaison (H/F/NB) ET le décompte des sous-indicateurs (O.1.1.1 ; O.1.1.2 ; O.1.1.3 ; N.1.1.4)",IF(Indicateurs!K22&lt;&gt;SUM(Indicateurs!K23:K31),"Vérifier l'écart entre la valeur totale et la déclinaison (H/F/NB)",IF(Indicateurs!K22&lt;(Indicateurs!K34+Indicateurs!K46+Indicateurs!K56+Indicateurs!K68),"Justifier l'écart entre la valeur totale et le décompte des sous-indicateurs (O.1.1.1 ; O.1.1.2 ; O.1.1.3 ; N.1.1.4)",IF(Indicateurs!K22&gt;(Indicateurs!K34+Indicateurs!K46+Indicateurs!K56+Indicateurs!K68),"Vérifier l'écart entre la valeur totale et le décompte des sous-indicateurs (O.1.1.1 ; O.1.1.2 ; O.1.1.3 ; N.1.1.4)","Cohérent"))))))</f>
        <v xml:space="preserve"> </v>
      </c>
      <c r="G22" s="105" t="str">
        <f>IF(OR(Indicateurs!$I22="",Indicateurs!$I22=0)," ",IF(OR(AND(Indicateurs!N22=0,SUM(Indicateurs!N23:N31)&lt;&gt;0),AND(Indicateurs!N22=0,Indicateurs!N34+Indicateurs!N46+Indicateurs!N56+Indicateurs!N68&lt;&gt;0)),"il manque la valeur totale par rapport à la déclinaison (H/F/NB) et/ou par rapport au décompte du ou des sous-indicateurs (O.1.1.1 ; O.1.1.2 ; O.1.1.3 ; N.1.1.4)",IF(AND(Indicateurs!N22&lt;&gt;SUM(Indicateurs!N23:N31),Indicateurs!N22&lt;&gt;(Indicateurs!N34+Indicateurs!N46+Indicateurs!N56+Indicateurs!N68)),"Vérifier l'écart entre la valeur totale et la déclinaison (H/F/NB) ET le décompte des sous-indicateurs (O.1.1.1 ; O.1.1.2 ; O.1.1.3 ; N.1.1.4)",IF(Indicateurs!N22&lt;&gt;SUM(Indicateurs!N23:N31),"Vérifier l'écart entre la valeur totale et la déclinaison (H/F/NB)",IF(Indicateurs!N22&lt;(Indicateurs!N34+Indicateurs!N46+Indicateurs!N56+Indicateurs!N68),"Justifier l'écart entre la valeur totale et le décompte des sous-indicateurs (O.1.1.1 ; O.1.1.2 ; O.1.1.3 ; N.1.1.4)",IF(Indicateurs!N22&gt;(Indicateurs!N34+Indicateurs!N46+Indicateurs!N56+Indicateurs!N68),"Vérifier l'écart entre la valeur totale et le décompte des sous-indicateurs (O.1.1.1 ; O.1.1.2 ; O.1.1.3 ; N.1.1.4)","Cohérent"))))))</f>
        <v xml:space="preserve"> </v>
      </c>
      <c r="H22" s="105" t="str">
        <f>IF(OR(Indicateurs!$I22="",Indicateurs!$I22=0)," ",IF(OR(AND(Indicateurs!Q22=0,SUM(Indicateurs!Q23:Q31)&lt;&gt;0),AND(Indicateurs!Q22=0,Indicateurs!Q34+Indicateurs!Q46+Indicateurs!Q56+Indicateurs!Q68&lt;&gt;0)),"il manque la valeur totale par rapport à la déclinaison (H/F/NB) et/ou par rapport au décompte du ou des sous-indicateurs (O.1.1.1 ; O.1.1.2 ; O.1.1.3 ; N.1.1.4)",IF(AND(Indicateurs!Q22&lt;&gt;SUM(Indicateurs!Q23:Q31),Indicateurs!Q22&lt;&gt;(Indicateurs!Q34+Indicateurs!Q46+Indicateurs!Q56+Indicateurs!Q68)),"Vérifier l'écart entre la valeur totale et la déclinaison (H/F/NB) ET le décompte des sous-indicateurs (O.1.1.1 ; O.1.1.2 ; O.1.1.3 ; N.1.1.4)",IF(Indicateurs!Q22&lt;&gt;SUM(Indicateurs!Q23:Q31),"Vérifier l'écart entre la valeur totale et la déclinaison (H/F/NB)",IF(Indicateurs!Q22&lt;(Indicateurs!Q34+Indicateurs!Q46+Indicateurs!Q56+Indicateurs!Q68),"Justifier l'écart entre la valeur totale et le décompte des sous-indicateurs (O.1.1.1 ; O.1.1.2 ; O.1.1.3 ; N.1.1.4)",IF(Indicateurs!Q22&gt;(Indicateurs!Q34+Indicateurs!Q46+Indicateurs!Q56+Indicateurs!Q68),"Vérifier l'écart entre la valeur totale et le décompte des sous-indicateurs (O.1.1.1 ; O.1.1.2 ; O.1.1.3 ; N.1.1.4)","Cohérent"))))))</f>
        <v xml:space="preserve"> </v>
      </c>
      <c r="I22" s="105" t="str">
        <f>IF(OR(Indicateurs!$I22="",Indicateurs!$I22=0)," ",IF(OR(AND(Indicateurs!T22=0,SUM(Indicateurs!T23:T31)&lt;&gt;0),AND(Indicateurs!T22=0,Indicateurs!T34+Indicateurs!T46+Indicateurs!T56+Indicateurs!T68&lt;&gt;0)),"il manque la valeur totale par rapport à la déclinaison (H/F/NB) et/ou par rapport au décompte du ou des sous-indicateurs (O.1.1.1 ; O.1.1.2 ; O.1.1.3 ; N.1.1.4)",IF(AND(Indicateurs!T22&lt;&gt;SUM(Indicateurs!T23:T31),Indicateurs!T22&lt;&gt;(Indicateurs!T34+Indicateurs!T46+Indicateurs!T56+Indicateurs!T68)),"Vérifier l'écart entre la valeur totale et la déclinaison (H/F/NB) ET le décompte des sous-indicateurs (O.1.1.1 ; O.1.1.2 ; O.1.1.3 ; N.1.1.4)",IF(Indicateurs!T22&lt;&gt;SUM(Indicateurs!T23:T31),"Vérifier l'écart entre la valeur totale et la déclinaison (H/F/NB)",IF(Indicateurs!T22&lt;(Indicateurs!T34+Indicateurs!T46+Indicateurs!T56+Indicateurs!T68),"Justifier l'écart entre la valeur totale et le décompte des sous-indicateurs (O.1.1.1 ; O.1.1.2 ; O.1.1.3 ; N.1.1.4)",IF(Indicateurs!T22&gt;(Indicateurs!T34+Indicateurs!T46+Indicateurs!T56+Indicateurs!T68),"Vérifier l'écart entre la valeur totale et le décompte des sous-indicateurs (O.1.1.1 ; O.1.1.2 ; O.1.1.3 ; N.1.1.4)","Cohérent"))))))</f>
        <v xml:space="preserve"> </v>
      </c>
      <c r="J22" s="106" t="s">
        <v>308</v>
      </c>
      <c r="K22" s="106"/>
    </row>
    <row r="23" spans="1:12" ht="40.5" customHeight="1" x14ac:dyDescent="0.25">
      <c r="A23" s="107" t="s">
        <v>6</v>
      </c>
      <c r="B23" s="108" t="s">
        <v>9</v>
      </c>
      <c r="C23" s="109" t="s">
        <v>22</v>
      </c>
      <c r="D23" s="110"/>
      <c r="E23" s="105" t="str">
        <f>IF(Indicateurs!$I$22="","",IF(AND(Indicateurs!J23=0,Indicateurs!J35+Indicateurs!J47+Indicateurs!J57+Indicateurs!J69&lt;&gt;0),"il manque la valeur totale par rapport au décompte du ou des sous indicateur.s",IF(Indicateurs!J23&lt;(Indicateurs!J35+Indicateurs!J47+Indicateurs!J57+Indicateurs!J69),"Justifier l'écart entre O.1.1 et O.1.1.1et/ou O.1.1.2 et/ou O.1.1.3 et N.1.1.4",IF(Indicateurs!J23&gt;(Indicateurs!J35+Indicateurs!J47+Indicateurs!J57+Indicateurs!J69),"Vérifier l'écart entre O.1.1 et O.1.1.1et/ou O.1.1.2 et/ou O.1.1.3 et N.1.1.4","cohérent"))))</f>
        <v/>
      </c>
      <c r="F23" s="105" t="str">
        <f>IF(Indicateurs!$I$22="","",IF(AND(Indicateurs!K23=0,Indicateurs!K35+Indicateurs!K47+Indicateurs!K57+Indicateurs!K69&lt;&gt;0),"il manque la valeur totale par rapport au décompte du ou des sous indicateur.s",IF(Indicateurs!K23&lt;(Indicateurs!K35+Indicateurs!K47+Indicateurs!K57+Indicateurs!K69),"Justifier l'écart entre O.1.1 et O.1.1.1et/ou O.1.1.2 et/ou O.1.1.3 et N.1.1.4",IF(Indicateurs!K23&gt;(Indicateurs!K35+Indicateurs!K47+Indicateurs!K57+Indicateurs!K69),"Vérifier l'écart entre O.1.1 et O.1.1.1et/ou O.1.1.2 et/ou O.1.1.3 et N.1.1.4","cohérent"))))</f>
        <v/>
      </c>
      <c r="G23" s="105" t="str">
        <f>IF(Indicateurs!$I$22="","",IF(AND(Indicateurs!N23=0,Indicateurs!N35+Indicateurs!N47+Indicateurs!N57+Indicateurs!N69&lt;&gt;0),"il manque la valeur totale par rapport au décompte du ou des sous indicateur.s",IF(Indicateurs!N23&lt;(Indicateurs!N35+Indicateurs!N47+Indicateurs!N57+Indicateurs!N69),"Justifier l'écart entre O.1.1 et O.1.1.1et/ou O.1.1.2 et/ou O.1.1.3 et N.1.1.4",IF(Indicateurs!N23&gt;(Indicateurs!N35+Indicateurs!N47+Indicateurs!N57+Indicateurs!N69),"Vérifier l'écart entre O.1.1 et O.1.1.1et/ou O.1.1.2 et/ou O.1.1.3 et N.1.1.4","cohérent"))))</f>
        <v/>
      </c>
      <c r="H23" s="105" t="str">
        <f>IF(Indicateurs!$I$22="","",IF(AND(Indicateurs!Q23=0,Indicateurs!Q35+Indicateurs!Q47+Indicateurs!Q57+Indicateurs!Q69&lt;&gt;0),"il manque la valeur totale par rapport au décompte du ou des sous indicateur.s",IF(Indicateurs!Q23&lt;(Indicateurs!Q35+Indicateurs!Q47+Indicateurs!Q57+Indicateurs!Q69),"Justifier l'écart entre O.1.1 et O.1.1.1et/ou O.1.1.2 et/ou O.1.1.3 et N.1.1.4",IF(Indicateurs!Q23&gt;(Indicateurs!Q35+Indicateurs!Q47+Indicateurs!Q57+Indicateurs!Q69),"Vérifier l'écart entre O.1.1 et O.1.1.1et/ou O.1.1.2 et/ou O.1.1.3 et N.1.1.4","cohérent"))))</f>
        <v/>
      </c>
      <c r="I23" s="105" t="str">
        <f>IF(Indicateurs!$I$22="","",IF(AND(Indicateurs!T23=0,Indicateurs!T35+Indicateurs!T47+Indicateurs!T57+Indicateurs!T69&lt;&gt;0),"il manque la valeur totale par rapport au décompte du ou des sous indicateur.s",IF(Indicateurs!T23&lt;(Indicateurs!T35+Indicateurs!T47+Indicateurs!T57+Indicateurs!T69),"Justifier l'écart entre O.1.1 et O.1.1.1et/ou O.1.1.2 et/ou O.1.1.3 et N.1.1.4",IF(Indicateurs!T23&gt;(Indicateurs!T35+Indicateurs!T47+Indicateurs!T57+Indicateurs!T69),"Vérifier l'écart entre O.1.1 et O.1.1.1et/ou O.1.1.2 et/ou O.1.1.3 et N.1.1.4","cohérent"))))</f>
        <v/>
      </c>
      <c r="J23" s="106" t="s">
        <v>312</v>
      </c>
    </row>
    <row r="24" spans="1:12" ht="40.5" customHeight="1" x14ac:dyDescent="0.25">
      <c r="A24" s="107" t="s">
        <v>6</v>
      </c>
      <c r="B24" s="108" t="s">
        <v>9</v>
      </c>
      <c r="C24" s="109" t="s">
        <v>23</v>
      </c>
      <c r="D24" s="110"/>
      <c r="E24" s="105" t="str">
        <f>IF(Indicateurs!$I$22="","",IF(AND(Indicateurs!J24=0,Indicateurs!J36+Indicateurs!J48+Indicateurs!J58+Indicateurs!J70&lt;&gt;0),"il manque la valeur totale par rapport au décompte du ou des sous indicateur.s",IF(Indicateurs!J24&lt;(Indicateurs!J36+Indicateurs!J48+Indicateurs!J58+Indicateurs!J70),"Justifier l'écart entre O.1.1 et O.1.1.1et/ou O.1.1.2 et/ou O.1.1.3 et N.1.1.4",IF(Indicateurs!J24&gt;(Indicateurs!J36+Indicateurs!J48+Indicateurs!J58+Indicateurs!J70),"Vérifier l'écart entre O.1.1 et O.1.1.1et/ou O.1.1.2 et/ou O.1.1.3 et N.1.1.4","cohérent"))))</f>
        <v/>
      </c>
      <c r="F24" s="105" t="str">
        <f>IF(Indicateurs!$I$22="","",IF(AND(Indicateurs!K24=0,Indicateurs!K36+Indicateurs!K48+Indicateurs!K58+Indicateurs!K70&lt;&gt;0),"il manque la valeur totale par rapport au décompte du ou des sous indicateur.s",IF(Indicateurs!K24&lt;(Indicateurs!K36+Indicateurs!K48+Indicateurs!K58+Indicateurs!K70),"Justifier l'écart entre O.1.1 et O.1.1.1et/ou O.1.1.2 et/ou O.1.1.3 et N.1.1.4",IF(Indicateurs!K24&gt;(Indicateurs!K36+Indicateurs!K48+Indicateurs!K58+Indicateurs!K70),"Vérifier l'écart entre O.1.1 et O.1.1.1et/ou O.1.1.2 et/ou O.1.1.3 et N.1.1.4","cohérent"))))</f>
        <v/>
      </c>
      <c r="G24" s="105" t="str">
        <f>IF(Indicateurs!$I$22="","",IF(AND(Indicateurs!N24=0,Indicateurs!N36+Indicateurs!N48+Indicateurs!N58+Indicateurs!N70&lt;&gt;0),"il manque la valeur totale par rapport au décompte du ou des sous indicateur.s",IF(Indicateurs!N24&lt;(Indicateurs!N36+Indicateurs!N48+Indicateurs!N58+Indicateurs!N70),"Justifier l'écart entre O.1.1 et O.1.1.1et/ou O.1.1.2 et/ou O.1.1.3 et N.1.1.4",IF(Indicateurs!N24&gt;(Indicateurs!N36+Indicateurs!N48+Indicateurs!N58+Indicateurs!N70),"Vérifier l'écart entre O.1.1 et O.1.1.1et/ou O.1.1.2 et/ou O.1.1.3 et N.1.1.4","cohérent"))))</f>
        <v/>
      </c>
      <c r="H24" s="105" t="str">
        <f>IF(Indicateurs!$I$22="","",IF(AND(Indicateurs!Q24=0,Indicateurs!Q36+Indicateurs!Q48+Indicateurs!Q58+Indicateurs!Q70&lt;&gt;0),"il manque la valeur totale par rapport au décompte du ou des sous indicateur.s",IF(Indicateurs!Q24&lt;(Indicateurs!Q36+Indicateurs!Q48+Indicateurs!Q58+Indicateurs!Q70),"Justifier l'écart entre O.1.1 et O.1.1.1et/ou O.1.1.2 et/ou O.1.1.3 et N.1.1.4",IF(Indicateurs!Q24&gt;(Indicateurs!Q36+Indicateurs!Q48+Indicateurs!Q58+Indicateurs!Q70),"Vérifier l'écart entre O.1.1 et O.1.1.1et/ou O.1.1.2 et/ou O.1.1.3 et N.1.1.4","cohérent"))))</f>
        <v/>
      </c>
      <c r="I24" s="105" t="str">
        <f>IF(Indicateurs!$I$22="","",IF(AND(Indicateurs!T24=0,Indicateurs!T36+Indicateurs!T48+Indicateurs!T58+Indicateurs!T70&lt;&gt;0),"il manque la valeur totale par rapport au décompte du ou des sous indicateur.s",IF(Indicateurs!T24&lt;(Indicateurs!T36+Indicateurs!T48+Indicateurs!T58+Indicateurs!T70),"Justifier l'écart entre O.1.1 et O.1.1.1et/ou O.1.1.2 et/ou O.1.1.3 et N.1.1.4",IF(Indicateurs!T24&gt;(Indicateurs!T36+Indicateurs!T48+Indicateurs!T58+Indicateurs!T70),"Vérifier l'écart entre O.1.1 et O.1.1.1et/ou O.1.1.2 et/ou O.1.1.3 et N.1.1.4","cohérent"))))</f>
        <v/>
      </c>
      <c r="J24" s="106" t="s">
        <v>312</v>
      </c>
    </row>
    <row r="25" spans="1:12" ht="40.5" customHeight="1" x14ac:dyDescent="0.25">
      <c r="A25" s="107" t="s">
        <v>6</v>
      </c>
      <c r="B25" s="108" t="s">
        <v>9</v>
      </c>
      <c r="C25" s="109" t="s">
        <v>24</v>
      </c>
      <c r="D25" s="110"/>
      <c r="E25" s="105" t="str">
        <f>IF(Indicateurs!$I$22="","",IF(AND(Indicateurs!J25=0,Indicateurs!J37+Indicateurs!J49+Indicateurs!J59+Indicateurs!J71&lt;&gt;0),"il manque la valeur totale par rapport au décompte du ou des sous indicateur.s",IF(Indicateurs!J25&lt;(Indicateurs!J37+Indicateurs!J49+Indicateurs!J59+Indicateurs!J71),"Justifier l'écart entre O.1.1 et O.1.1.1et/ou O.1.1.2 et/ou O.1.1.3 et N.1.1.4",IF(Indicateurs!J25&gt;(Indicateurs!J37+Indicateurs!J49+Indicateurs!J59+Indicateurs!J71),"Vérifier l'écart entre O.1.1 et O.1.1.1et/ou O.1.1.2 et/ou O.1.1.3 et N.1.1.4","cohérent"))))</f>
        <v/>
      </c>
      <c r="F25" s="105" t="str">
        <f>IF(Indicateurs!$I$22="","",IF(AND(Indicateurs!K25=0,Indicateurs!K37+Indicateurs!K49+Indicateurs!K59+Indicateurs!K71&lt;&gt;0),"il manque la valeur totale par rapport au décompte du ou des sous indicateur.s",IF(Indicateurs!K25&lt;(Indicateurs!K37+Indicateurs!K49+Indicateurs!K59+Indicateurs!K71),"Justifier l'écart entre O.1.1 et O.1.1.1et/ou O.1.1.2 et/ou O.1.1.3 et N.1.1.4",IF(Indicateurs!K25&gt;(Indicateurs!K37+Indicateurs!K49+Indicateurs!K59+Indicateurs!K71),"Vérifier l'écart entre O.1.1 et O.1.1.1et/ou O.1.1.2 et/ou O.1.1.3 et N.1.1.4","cohérent"))))</f>
        <v/>
      </c>
      <c r="G25" s="105" t="str">
        <f>IF(Indicateurs!$I$22="","",IF(AND(Indicateurs!N25=0,Indicateurs!N37+Indicateurs!N49+Indicateurs!N59+Indicateurs!N71&lt;&gt;0),"il manque la valeur totale par rapport au décompte du ou des sous indicateur.s",IF(Indicateurs!N25&lt;(Indicateurs!N37+Indicateurs!N49+Indicateurs!N59+Indicateurs!N71),"Justifier l'écart entre O.1.1 et O.1.1.1et/ou O.1.1.2 et/ou O.1.1.3 et N.1.1.4",IF(Indicateurs!N25&gt;(Indicateurs!N37+Indicateurs!N49+Indicateurs!N59+Indicateurs!N71),"Vérifier l'écart entre O.1.1 et O.1.1.1et/ou O.1.1.2 et/ou O.1.1.3 et N.1.1.4","cohérent"))))</f>
        <v/>
      </c>
      <c r="H25" s="105" t="str">
        <f>IF(Indicateurs!$I$22="","",IF(AND(Indicateurs!Q25=0,Indicateurs!Q37+Indicateurs!Q49+Indicateurs!Q59+Indicateurs!Q71&lt;&gt;0),"il manque la valeur totale par rapport au décompte du ou des sous indicateur.s",IF(Indicateurs!Q25&lt;(Indicateurs!Q37+Indicateurs!Q49+Indicateurs!Q59+Indicateurs!Q71),"Justifier l'écart entre O.1.1 et O.1.1.1et/ou O.1.1.2 et/ou O.1.1.3 et N.1.1.4",IF(Indicateurs!Q25&gt;(Indicateurs!Q37+Indicateurs!Q49+Indicateurs!Q59+Indicateurs!Q71),"Vérifier l'écart entre O.1.1 et O.1.1.1et/ou O.1.1.2 et/ou O.1.1.3 et N.1.1.4","cohérent"))))</f>
        <v/>
      </c>
      <c r="I25" s="105" t="str">
        <f>IF(Indicateurs!$I$22="","",IF(AND(Indicateurs!T25=0,Indicateurs!T37+Indicateurs!T49+Indicateurs!T59+Indicateurs!T71&lt;&gt;0),"il manque la valeur totale par rapport au décompte du ou des sous indicateur.s",IF(Indicateurs!T25&lt;(Indicateurs!T37+Indicateurs!T49+Indicateurs!T59+Indicateurs!T71),"Justifier l'écart entre O.1.1 et O.1.1.1et/ou O.1.1.2 et/ou O.1.1.3 et N.1.1.4",IF(Indicateurs!T25&gt;(Indicateurs!T37+Indicateurs!T49+Indicateurs!T59+Indicateurs!T71),"Vérifier l'écart entre O.1.1 et O.1.1.1et/ou O.1.1.2 et/ou O.1.1.3 et N.1.1.4","cohérent"))))</f>
        <v/>
      </c>
      <c r="J25" s="106" t="s">
        <v>312</v>
      </c>
    </row>
    <row r="26" spans="1:12" ht="40.5" customHeight="1" x14ac:dyDescent="0.25">
      <c r="A26" s="111" t="s">
        <v>6</v>
      </c>
      <c r="B26" s="112" t="s">
        <v>9</v>
      </c>
      <c r="C26" s="113" t="s">
        <v>25</v>
      </c>
      <c r="D26" s="110"/>
      <c r="E26" s="105" t="str">
        <f>IF(Indicateurs!$I$22="","",IF(AND(Indicateurs!J26=0,Indicateurs!J38+Indicateurs!J50+Indicateurs!J60+Indicateurs!J72&lt;&gt;0),"il manque la valeur totale par rapport au décompte du ou des sous indicateur.s",IF(Indicateurs!J26&lt;(Indicateurs!J38+Indicateurs!J50+Indicateurs!J60+Indicateurs!J72),"Justifier l'écart entre O.1.1 et O.1.1.1et/ou O.1.1.2 et/ou O.1.1.3 et N.1.1.4",IF(Indicateurs!J26&gt;(Indicateurs!J38+Indicateurs!J50+Indicateurs!J60+Indicateurs!J72),"Vérifier l'écart entre O.1.1 et O.1.1.1et/ou O.1.1.2 et/ou O.1.1.3 et N.1.1.4","cohérent"))))</f>
        <v/>
      </c>
      <c r="F26" s="105" t="str">
        <f>IF(Indicateurs!$I$22="","",IF(AND(Indicateurs!K26=0,Indicateurs!K38+Indicateurs!K50+Indicateurs!K60+Indicateurs!K72&lt;&gt;0),"il manque la valeur totale par rapport au décompte du ou des sous indicateur.s",IF(Indicateurs!K26&lt;(Indicateurs!K38+Indicateurs!K50+Indicateurs!K60+Indicateurs!K72),"Justifier l'écart entre O.1.1 et O.1.1.1et/ou O.1.1.2 et/ou O.1.1.3 et N.1.1.4",IF(Indicateurs!K26&gt;(Indicateurs!K38+Indicateurs!K50+Indicateurs!K60+Indicateurs!K72),"Vérifier l'écart entre O.1.1 et O.1.1.1et/ou O.1.1.2 et/ou O.1.1.3 et N.1.1.4","cohérent"))))</f>
        <v/>
      </c>
      <c r="G26" s="105" t="str">
        <f>IF(Indicateurs!$I$22="","",IF(AND(Indicateurs!N26=0,Indicateurs!N38+Indicateurs!N50+Indicateurs!N60+Indicateurs!N72&lt;&gt;0),"il manque la valeur totale par rapport au décompte du ou des sous indicateur.s",IF(Indicateurs!N26&lt;(Indicateurs!N38+Indicateurs!N50+Indicateurs!N60+Indicateurs!N72),"Justifier l'écart entre O.1.1 et O.1.1.1et/ou O.1.1.2 et/ou O.1.1.3 et N.1.1.4",IF(Indicateurs!N26&gt;(Indicateurs!N38+Indicateurs!N50+Indicateurs!N60+Indicateurs!N72),"Vérifier l'écart entre O.1.1 et O.1.1.1et/ou O.1.1.2 et/ou O.1.1.3 et N.1.1.4","cohérent"))))</f>
        <v/>
      </c>
      <c r="H26" s="105" t="str">
        <f>IF(Indicateurs!$I$22="","",IF(AND(Indicateurs!Q26=0,Indicateurs!Q38+Indicateurs!Q50+Indicateurs!Q60+Indicateurs!Q72&lt;&gt;0),"il manque la valeur totale par rapport au décompte du ou des sous indicateur.s",IF(Indicateurs!Q26&lt;(Indicateurs!Q38+Indicateurs!Q50+Indicateurs!Q60+Indicateurs!Q72),"Justifier l'écart entre O.1.1 et O.1.1.1et/ou O.1.1.2 et/ou O.1.1.3 et N.1.1.4",IF(Indicateurs!Q26&gt;(Indicateurs!Q38+Indicateurs!Q50+Indicateurs!Q60+Indicateurs!Q72),"Vérifier l'écart entre O.1.1 et O.1.1.1et/ou O.1.1.2 et/ou O.1.1.3 et N.1.1.4","cohérent"))))</f>
        <v/>
      </c>
      <c r="I26" s="105" t="str">
        <f>IF(Indicateurs!$I$22="","",IF(AND(Indicateurs!T26=0,Indicateurs!T38+Indicateurs!T50+Indicateurs!T60+Indicateurs!T72&lt;&gt;0),"il manque la valeur totale par rapport au décompte du ou des sous indicateur.s",IF(Indicateurs!T26&lt;(Indicateurs!T38+Indicateurs!T50+Indicateurs!T60+Indicateurs!T72),"Justifier l'écart entre O.1.1 et O.1.1.1et/ou O.1.1.2 et/ou O.1.1.3 et N.1.1.4",IF(Indicateurs!T26&gt;(Indicateurs!T38+Indicateurs!T50+Indicateurs!T60+Indicateurs!T72),"Vérifier l'écart entre O.1.1 et O.1.1.1et/ou O.1.1.2 et/ou O.1.1.3 et N.1.1.4","cohérent"))))</f>
        <v/>
      </c>
      <c r="J26" s="106" t="s">
        <v>312</v>
      </c>
    </row>
    <row r="27" spans="1:12" ht="40.5" customHeight="1" x14ac:dyDescent="0.25">
      <c r="A27" s="111" t="s">
        <v>6</v>
      </c>
      <c r="B27" s="112" t="s">
        <v>9</v>
      </c>
      <c r="C27" s="113" t="s">
        <v>26</v>
      </c>
      <c r="D27" s="110"/>
      <c r="E27" s="105" t="str">
        <f>IF(Indicateurs!$I$22="","",IF(AND(Indicateurs!J27=0,Indicateurs!J39+Indicateurs!J51+Indicateurs!J61+Indicateurs!J73&lt;&gt;0),"il manque la valeur totale par rapport au décompte du ou des sous indicateur.s",IF(Indicateurs!J27&lt;(Indicateurs!J39+Indicateurs!J51+Indicateurs!J61+Indicateurs!J73),"Justifier l'écart entre O.1.1 et O.1.1.1et/ou O.1.1.2 et/ou O.1.1.3 et N.1.1.4",IF(Indicateurs!J27&gt;(Indicateurs!J39+Indicateurs!J51+Indicateurs!J61+Indicateurs!J73),"Vérifier l'écart entre O.1.1 et O.1.1.1et/ou O.1.1.2 et/ou O.1.1.3 et N.1.1.4","cohérent"))))</f>
        <v/>
      </c>
      <c r="F27" s="105" t="str">
        <f>IF(Indicateurs!$I$22="","",IF(AND(Indicateurs!K27=0,Indicateurs!K39+Indicateurs!K51+Indicateurs!K61+Indicateurs!K73&lt;&gt;0),"il manque la valeur totale par rapport au décompte du ou des sous indicateur.s",IF(Indicateurs!K27&lt;(Indicateurs!K39+Indicateurs!K51+Indicateurs!K61+Indicateurs!K73),"Justifier l'écart entre O.1.1 et O.1.1.1et/ou O.1.1.2 et/ou O.1.1.3 et N.1.1.4",IF(Indicateurs!K27&gt;(Indicateurs!K39+Indicateurs!K51+Indicateurs!K61+Indicateurs!K73),"Vérifier l'écart entre O.1.1 et O.1.1.1et/ou O.1.1.2 et/ou O.1.1.3 et N.1.1.4","cohérent"))))</f>
        <v/>
      </c>
      <c r="G27" s="105" t="str">
        <f>IF(Indicateurs!$I$22="","",IF(AND(Indicateurs!N27=0,Indicateurs!N39+Indicateurs!N51+Indicateurs!N61+Indicateurs!N73&lt;&gt;0),"il manque la valeur totale par rapport au décompte du ou des sous indicateur.s",IF(Indicateurs!N27&lt;(Indicateurs!N39+Indicateurs!N51+Indicateurs!N61+Indicateurs!N73),"Justifier l'écart entre O.1.1 et O.1.1.1et/ou O.1.1.2 et/ou O.1.1.3 et N.1.1.4",IF(Indicateurs!N27&gt;(Indicateurs!N39+Indicateurs!N51+Indicateurs!N61+Indicateurs!N73),"Vérifier l'écart entre O.1.1 et O.1.1.1et/ou O.1.1.2 et/ou O.1.1.3 et N.1.1.4","cohérent"))))</f>
        <v/>
      </c>
      <c r="H27" s="105" t="str">
        <f>IF(Indicateurs!$I$22="","",IF(AND(Indicateurs!Q27=0,Indicateurs!Q39+Indicateurs!Q51+Indicateurs!Q61+Indicateurs!Q73&lt;&gt;0),"il manque la valeur totale par rapport au décompte du ou des sous indicateur.s",IF(Indicateurs!Q27&lt;(Indicateurs!Q39+Indicateurs!Q51+Indicateurs!Q61+Indicateurs!Q73),"Justifier l'écart entre O.1.1 et O.1.1.1et/ou O.1.1.2 et/ou O.1.1.3 et N.1.1.4",IF(Indicateurs!Q27&gt;(Indicateurs!Q39+Indicateurs!Q51+Indicateurs!Q61+Indicateurs!Q73),"Vérifier l'écart entre O.1.1 et O.1.1.1et/ou O.1.1.2 et/ou O.1.1.3 et N.1.1.4","cohérent"))))</f>
        <v/>
      </c>
      <c r="I27" s="105" t="str">
        <f>IF(Indicateurs!$I$22="","",IF(AND(Indicateurs!T27=0,Indicateurs!T39+Indicateurs!T51+Indicateurs!T61+Indicateurs!T73&lt;&gt;0),"il manque la valeur totale par rapport au décompte du ou des sous indicateur.s",IF(Indicateurs!T27&lt;(Indicateurs!T39+Indicateurs!T51+Indicateurs!T61+Indicateurs!T73),"Justifier l'écart entre O.1.1 et O.1.1.1et/ou O.1.1.2 et/ou O.1.1.3 et N.1.1.4",IF(Indicateurs!T27&gt;(Indicateurs!T39+Indicateurs!T51+Indicateurs!T61+Indicateurs!T73),"Vérifier l'écart entre O.1.1 et O.1.1.1et/ou O.1.1.2 et/ou O.1.1.3 et N.1.1.4","cohérent"))))</f>
        <v/>
      </c>
      <c r="J27" s="106" t="s">
        <v>312</v>
      </c>
    </row>
    <row r="28" spans="1:12" ht="40.5" customHeight="1" x14ac:dyDescent="0.25">
      <c r="A28" s="111" t="s">
        <v>6</v>
      </c>
      <c r="B28" s="112" t="s">
        <v>9</v>
      </c>
      <c r="C28" s="113" t="s">
        <v>27</v>
      </c>
      <c r="D28" s="110"/>
      <c r="E28" s="105" t="str">
        <f>IF(Indicateurs!$I$22="","",IF(AND(Indicateurs!J28=0,Indicateurs!J40+Indicateurs!J52+Indicateurs!J62+Indicateurs!J74&lt;&gt;0),"il manque la valeur totale par rapport au décompte du ou des sous indicateur.s",IF(Indicateurs!J28&lt;(Indicateurs!J40+Indicateurs!J52+Indicateurs!J62+Indicateurs!J74),"Justifier l'écart entre O.1.1 et O.1.1.1et/ou O.1.1.2 et/ou O.1.1.3 et N.1.1.4",IF(Indicateurs!J28&gt;(Indicateurs!J40+Indicateurs!J52+Indicateurs!J62+Indicateurs!J74),"Vérifier l'écart entre O.1.1 et O.1.1.1et/ou O.1.1.2 et/ou O.1.1.3 et N.1.1.4","cohérent"))))</f>
        <v/>
      </c>
      <c r="F28" s="105" t="str">
        <f>IF(Indicateurs!$I$22="","",IF(AND(Indicateurs!K28=0,Indicateurs!K40+Indicateurs!K52+Indicateurs!K62+Indicateurs!K74&lt;&gt;0),"il manque la valeur totale par rapport au décompte du ou des sous indicateur.s",IF(Indicateurs!K28&lt;(Indicateurs!K40+Indicateurs!K52+Indicateurs!K62+Indicateurs!K74),"Justifier l'écart entre O.1.1 et O.1.1.1et/ou O.1.1.2 et/ou O.1.1.3 et N.1.1.4",IF(Indicateurs!K28&gt;(Indicateurs!K40+Indicateurs!K52+Indicateurs!K62+Indicateurs!K74),"Vérifier l'écart entre O.1.1 et O.1.1.1et/ou O.1.1.2 et/ou O.1.1.3 et N.1.1.4","cohérent"))))</f>
        <v/>
      </c>
      <c r="G28" s="105" t="str">
        <f>IF(Indicateurs!$I$22="","",IF(AND(Indicateurs!N28=0,Indicateurs!N40+Indicateurs!N52+Indicateurs!N62+Indicateurs!N74&lt;&gt;0),"il manque la valeur totale par rapport au décompte du ou des sous indicateur.s",IF(Indicateurs!N28&lt;(Indicateurs!N40+Indicateurs!N52+Indicateurs!N62+Indicateurs!N74),"Justifier l'écart entre O.1.1 et O.1.1.1et/ou O.1.1.2 et/ou O.1.1.3 et N.1.1.4",IF(Indicateurs!N28&gt;(Indicateurs!N40+Indicateurs!N52+Indicateurs!N62+Indicateurs!N74),"Vérifier l'écart entre O.1.1 et O.1.1.1et/ou O.1.1.2 et/ou O.1.1.3 et N.1.1.4","cohérent"))))</f>
        <v/>
      </c>
      <c r="H28" s="105" t="str">
        <f>IF(Indicateurs!$I$22="","",IF(AND(Indicateurs!Q28=0,Indicateurs!Q40+Indicateurs!Q52+Indicateurs!Q62+Indicateurs!Q74&lt;&gt;0),"il manque la valeur totale par rapport au décompte du ou des sous indicateur.s",IF(Indicateurs!Q28&lt;(Indicateurs!Q40+Indicateurs!Q52+Indicateurs!Q62+Indicateurs!Q74),"Justifier l'écart entre O.1.1 et O.1.1.1et/ou O.1.1.2 et/ou O.1.1.3 et N.1.1.4",IF(Indicateurs!Q28&gt;(Indicateurs!Q40+Indicateurs!Q52+Indicateurs!Q62+Indicateurs!Q74),"Vérifier l'écart entre O.1.1 et O.1.1.1et/ou O.1.1.2 et/ou O.1.1.3 et N.1.1.4","cohérent"))))</f>
        <v/>
      </c>
      <c r="I28" s="105" t="str">
        <f>IF(Indicateurs!$I$22="","",IF(AND(Indicateurs!T28=0,Indicateurs!T40+Indicateurs!T52+Indicateurs!T62+Indicateurs!T74&lt;&gt;0),"il manque la valeur totale par rapport au décompte du ou des sous indicateur.s",IF(Indicateurs!T28&lt;(Indicateurs!T40+Indicateurs!T52+Indicateurs!T62+Indicateurs!T74),"Justifier l'écart entre O.1.1 et O.1.1.1et/ou O.1.1.2 et/ou O.1.1.3 et N.1.1.4",IF(Indicateurs!T28&gt;(Indicateurs!T40+Indicateurs!T52+Indicateurs!T62+Indicateurs!T74),"Vérifier l'écart entre O.1.1 et O.1.1.1et/ou O.1.1.2 et/ou O.1.1.3 et N.1.1.4","cohérent"))))</f>
        <v/>
      </c>
      <c r="J28" s="106" t="s">
        <v>312</v>
      </c>
    </row>
    <row r="29" spans="1:12" ht="40.5" customHeight="1" x14ac:dyDescent="0.25">
      <c r="A29" s="107" t="s">
        <v>6</v>
      </c>
      <c r="B29" s="108" t="s">
        <v>9</v>
      </c>
      <c r="C29" s="109" t="s">
        <v>28</v>
      </c>
      <c r="D29" s="110"/>
      <c r="E29" s="105" t="str">
        <f>IF(Indicateurs!$I$22="","",IF(AND(Indicateurs!J29=0,Indicateurs!J41+Indicateurs!J53+Indicateurs!J63+Indicateurs!J75&lt;&gt;0),"il manque la valeur totale par rapport au décompte du ou des sous indicateur.s",IF(Indicateurs!J29&lt;(Indicateurs!J41+Indicateurs!J53+Indicateurs!J63+Indicateurs!J75),"Justifier l'écart entre O.1.1 et O.1.1.1et/ou O.1.1.2 et/ou O.1.1.3 et N.1.1.4",IF(Indicateurs!J29&gt;(Indicateurs!J41+Indicateurs!J53+Indicateurs!J63+Indicateurs!J75),"Vérifier l'écart entre O.1.1 et O.1.1.1et/ou O.1.1.2 et/ou O.1.1.3 et N.1.1.4","cohérent"))))</f>
        <v/>
      </c>
      <c r="F29" s="105" t="str">
        <f>IF(Indicateurs!$I$22="","",IF(AND(Indicateurs!K29=0,Indicateurs!K41+Indicateurs!K53+Indicateurs!K63+Indicateurs!K75&lt;&gt;0),"il manque la valeur totale par rapport au décompte du ou des sous indicateur.s",IF(Indicateurs!K29&lt;(Indicateurs!K41+Indicateurs!K53+Indicateurs!K63+Indicateurs!K75),"Justifier l'écart entre O.1.1 et O.1.1.1et/ou O.1.1.2 et/ou O.1.1.3 et N.1.1.4",IF(Indicateurs!K29&gt;(Indicateurs!K41+Indicateurs!K53+Indicateurs!K63+Indicateurs!K75),"Vérifier l'écart entre O.1.1 et O.1.1.1et/ou O.1.1.2 et/ou O.1.1.3 et N.1.1.4","cohérent"))))</f>
        <v/>
      </c>
      <c r="G29" s="105" t="str">
        <f>IF(Indicateurs!$I$22="","",IF(AND(Indicateurs!N29=0,Indicateurs!N41+Indicateurs!N53+Indicateurs!N63+Indicateurs!N75&lt;&gt;0),"il manque la valeur totale par rapport au décompte du ou des sous indicateur.s",IF(Indicateurs!N29&lt;(Indicateurs!N41+Indicateurs!N53+Indicateurs!N63+Indicateurs!N75),"Justifier l'écart entre O.1.1 et O.1.1.1et/ou O.1.1.2 et/ou O.1.1.3 et N.1.1.4",IF(Indicateurs!N29&gt;(Indicateurs!N41+Indicateurs!N53+Indicateurs!N63+Indicateurs!N75),"Vérifier l'écart entre O.1.1 et O.1.1.1et/ou O.1.1.2 et/ou O.1.1.3 et N.1.1.4","cohérent"))))</f>
        <v/>
      </c>
      <c r="H29" s="105" t="str">
        <f>IF(Indicateurs!$I$22="","",IF(AND(Indicateurs!Q29=0,Indicateurs!Q41+Indicateurs!Q53+Indicateurs!Q63+Indicateurs!Q75&lt;&gt;0),"il manque la valeur totale par rapport au décompte du ou des sous indicateur.s",IF(Indicateurs!Q29&lt;(Indicateurs!Q41+Indicateurs!Q53+Indicateurs!Q63+Indicateurs!Q75),"Justifier l'écart entre O.1.1 et O.1.1.1et/ou O.1.1.2 et/ou O.1.1.3 et N.1.1.4",IF(Indicateurs!Q29&gt;(Indicateurs!Q41+Indicateurs!Q53+Indicateurs!Q63+Indicateurs!Q75),"Vérifier l'écart entre O.1.1 et O.1.1.1et/ou O.1.1.2 et/ou O.1.1.3 et N.1.1.4","cohérent"))))</f>
        <v/>
      </c>
      <c r="I29" s="105" t="str">
        <f>IF(Indicateurs!$I$22="","",IF(AND(Indicateurs!T29=0,Indicateurs!T41+Indicateurs!T53+Indicateurs!T63+Indicateurs!T75&lt;&gt;0),"il manque la valeur totale par rapport au décompte du ou des sous indicateur.s",IF(Indicateurs!T29&lt;(Indicateurs!T41+Indicateurs!T53+Indicateurs!T63+Indicateurs!T75),"Justifier l'écart entre O.1.1 et O.1.1.1et/ou O.1.1.2 et/ou O.1.1.3 et N.1.1.4",IF(Indicateurs!T29&gt;(Indicateurs!T41+Indicateurs!T53+Indicateurs!T63+Indicateurs!T75),"Vérifier l'écart entre O.1.1 et O.1.1.1et/ou O.1.1.2 et/ou O.1.1.3 et N.1.1.4","cohérent"))))</f>
        <v/>
      </c>
      <c r="J29" s="106" t="s">
        <v>312</v>
      </c>
    </row>
    <row r="30" spans="1:12" ht="40.5" customHeight="1" x14ac:dyDescent="0.25">
      <c r="A30" s="107" t="s">
        <v>6</v>
      </c>
      <c r="B30" s="108" t="s">
        <v>9</v>
      </c>
      <c r="C30" s="109" t="s">
        <v>29</v>
      </c>
      <c r="D30" s="110"/>
      <c r="E30" s="105" t="str">
        <f>IF(Indicateurs!$I$22="","",IF(AND(Indicateurs!J30=0,Indicateurs!J42+Indicateurs!J54+Indicateurs!J64+Indicateurs!J76&lt;&gt;0),"il manque la valeur totale par rapport au décompte du ou des sous indicateur.s",IF(Indicateurs!J30&lt;(Indicateurs!J42+Indicateurs!J54+Indicateurs!J64+Indicateurs!J76),"Justifier l'écart entre O.1.1 et O.1.1.1et/ou O.1.1.2 et/ou O.1.1.3 et N.1.1.4",IF(Indicateurs!J30&gt;(Indicateurs!J42+Indicateurs!J54+Indicateurs!J64+Indicateurs!J76),"Vérifier l'écart entre O.1.1 et O.1.1.1et/ou O.1.1.2 et/ou O.1.1.3 et N.1.1.4","cohérent"))))</f>
        <v/>
      </c>
      <c r="F30" s="105" t="str">
        <f>IF(Indicateurs!$I$22="","",IF(AND(Indicateurs!K30=0,Indicateurs!K42+Indicateurs!K54+Indicateurs!K64+Indicateurs!K76&lt;&gt;0),"il manque la valeur totale par rapport au décompte du ou des sous indicateur.s",IF(Indicateurs!K30&lt;(Indicateurs!K42+Indicateurs!K54+Indicateurs!K64+Indicateurs!K76),"Justifier l'écart entre O.1.1 et O.1.1.1et/ou O.1.1.2 et/ou O.1.1.3 et N.1.1.4",IF(Indicateurs!K30&gt;(Indicateurs!K42+Indicateurs!K54+Indicateurs!K64+Indicateurs!K76),"Vérifier l'écart entre O.1.1 et O.1.1.1et/ou O.1.1.2 et/ou O.1.1.3 et N.1.1.4","cohérent"))))</f>
        <v/>
      </c>
      <c r="G30" s="105" t="str">
        <f>IF(Indicateurs!$I$22="","",IF(AND(Indicateurs!N30=0,Indicateurs!N42+Indicateurs!N54+Indicateurs!N64+Indicateurs!N76&lt;&gt;0),"il manque la valeur totale par rapport au décompte du ou des sous indicateur.s",IF(Indicateurs!N30&lt;(Indicateurs!N42+Indicateurs!N54+Indicateurs!N64+Indicateurs!N76),"Justifier l'écart entre O.1.1 et O.1.1.1et/ou O.1.1.2 et/ou O.1.1.3 et N.1.1.4",IF(Indicateurs!N30&gt;(Indicateurs!N42+Indicateurs!N54+Indicateurs!N64+Indicateurs!N76),"Vérifier l'écart entre O.1.1 et O.1.1.1et/ou O.1.1.2 et/ou O.1.1.3 et N.1.1.4","cohérent"))))</f>
        <v/>
      </c>
      <c r="H30" s="105" t="str">
        <f>IF(Indicateurs!$I$22="","",IF(AND(Indicateurs!Q30=0,Indicateurs!Q42+Indicateurs!Q54+Indicateurs!Q64+Indicateurs!Q76&lt;&gt;0),"il manque la valeur totale par rapport au décompte du ou des sous indicateur.s",IF(Indicateurs!Q30&lt;(Indicateurs!Q42+Indicateurs!Q54+Indicateurs!Q64+Indicateurs!Q76),"Justifier l'écart entre O.1.1 et O.1.1.1et/ou O.1.1.2 et/ou O.1.1.3 et N.1.1.4",IF(Indicateurs!Q30&gt;(Indicateurs!Q42+Indicateurs!Q54+Indicateurs!Q64+Indicateurs!Q76),"Vérifier l'écart entre O.1.1 et O.1.1.1et/ou O.1.1.2 et/ou O.1.1.3 et N.1.1.4","cohérent"))))</f>
        <v/>
      </c>
      <c r="I30" s="105" t="str">
        <f>IF(Indicateurs!$I$22="","",IF(AND(Indicateurs!T30=0,Indicateurs!T42+Indicateurs!T54+Indicateurs!T64+Indicateurs!T76&lt;&gt;0),"il manque la valeur totale par rapport au décompte du ou des sous indicateur.s",IF(Indicateurs!T30&lt;(Indicateurs!T42+Indicateurs!T54+Indicateurs!T64+Indicateurs!T76),"Justifier l'écart entre O.1.1 et O.1.1.1et/ou O.1.1.2 et/ou O.1.1.3 et N.1.1.4",IF(Indicateurs!T30&gt;(Indicateurs!T42+Indicateurs!T54+Indicateurs!T64+Indicateurs!T76),"Vérifier l'écart entre O.1.1 et O.1.1.1et/ou O.1.1.2 et/ou O.1.1.3 et N.1.1.4","cohérent"))))</f>
        <v/>
      </c>
      <c r="J30" s="106" t="s">
        <v>312</v>
      </c>
    </row>
    <row r="31" spans="1:12" ht="40.5" customHeight="1" x14ac:dyDescent="0.25">
      <c r="A31" s="107" t="s">
        <v>6</v>
      </c>
      <c r="B31" s="108" t="s">
        <v>9</v>
      </c>
      <c r="C31" s="109" t="s">
        <v>30</v>
      </c>
      <c r="D31" s="110"/>
      <c r="E31" s="105" t="str">
        <f>IF(Indicateurs!$I$22="","",IF(AND(Indicateurs!J31=0,Indicateurs!J43+Indicateurs!J55+Indicateurs!J65+Indicateurs!J77&lt;&gt;0),"il manque la valeur totale par rapport au décompte du ou des sous indicateur.s",IF(Indicateurs!J31&lt;(Indicateurs!J43+Indicateurs!J55+Indicateurs!J65+Indicateurs!J77),"Justifier l'écart entre O.1.1 et O.1.1.1et/ou O.1.1.2 et/ou O.1.1.3 et N.1.1.4",IF(Indicateurs!J31&gt;(Indicateurs!J43+Indicateurs!J55+Indicateurs!J65+Indicateurs!J77),"Vérifier l'écart entre O.1.1 et O.1.1.1et/ou O.1.1.2 et/ou O.1.1.3 et N.1.1.4","cohérent"))))</f>
        <v/>
      </c>
      <c r="F31" s="105" t="str">
        <f>IF(Indicateurs!$I$22="","",IF(AND(Indicateurs!K31=0,Indicateurs!K43+Indicateurs!K55+Indicateurs!K65+Indicateurs!K77&lt;&gt;0),"il manque la valeur totale par rapport au décompte du ou des sous indicateur.s",IF(Indicateurs!K31&lt;(Indicateurs!K43+Indicateurs!K55+Indicateurs!K65+Indicateurs!K77),"Justifier l'écart entre O.1.1 et O.1.1.1et/ou O.1.1.2 et/ou O.1.1.3 et N.1.1.4",IF(Indicateurs!K31&gt;(Indicateurs!K43+Indicateurs!K55+Indicateurs!K65+Indicateurs!K77),"Vérifier l'écart entre O.1.1 et O.1.1.1et/ou O.1.1.2 et/ou O.1.1.3 et N.1.1.4","cohérent"))))</f>
        <v/>
      </c>
      <c r="G31" s="105" t="str">
        <f>IF(Indicateurs!$I$22="","",IF(AND(Indicateurs!N31=0,Indicateurs!N43+Indicateurs!N55+Indicateurs!N65+Indicateurs!N77&lt;&gt;0),"il manque la valeur totale par rapport au décompte du ou des sous indicateur.s",IF(Indicateurs!N31&lt;(Indicateurs!N43+Indicateurs!N55+Indicateurs!N65+Indicateurs!N77),"Justifier l'écart entre O.1.1 et O.1.1.1et/ou O.1.1.2 et/ou O.1.1.3 et N.1.1.4",IF(Indicateurs!N31&gt;(Indicateurs!N43+Indicateurs!N55+Indicateurs!N65+Indicateurs!N77),"Vérifier l'écart entre O.1.1 et O.1.1.1et/ou O.1.1.2 et/ou O.1.1.3 et N.1.1.4","cohérent"))))</f>
        <v/>
      </c>
      <c r="H31" s="105" t="str">
        <f>IF(Indicateurs!$I$22="","",IF(AND(Indicateurs!Q31=0,Indicateurs!Q43+Indicateurs!Q55+Indicateurs!Q65+Indicateurs!Q77&lt;&gt;0),"il manque la valeur totale par rapport au décompte du ou des sous indicateur.s",IF(Indicateurs!Q31&lt;(Indicateurs!Q43+Indicateurs!Q55+Indicateurs!Q65+Indicateurs!Q77),"Justifier l'écart entre O.1.1 et O.1.1.1et/ou O.1.1.2 et/ou O.1.1.3 et N.1.1.4",IF(Indicateurs!Q31&gt;(Indicateurs!Q43+Indicateurs!Q55+Indicateurs!Q65+Indicateurs!Q77),"Vérifier l'écart entre O.1.1 et O.1.1.1et/ou O.1.1.2 et/ou O.1.1.3 et N.1.1.4","cohérent"))))</f>
        <v/>
      </c>
      <c r="I31" s="105" t="str">
        <f>IF(Indicateurs!$I$22="","",IF(AND(Indicateurs!T31=0,Indicateurs!T43+Indicateurs!T55+Indicateurs!T65+Indicateurs!T77&lt;&gt;0),"il manque la valeur totale par rapport au décompte du ou des sous indicateur.s",IF(Indicateurs!T31&lt;(Indicateurs!T43+Indicateurs!T55+Indicateurs!T65+Indicateurs!T77),"Justifier l'écart entre O.1.1 et O.1.1.1et/ou O.1.1.2 et/ou O.1.1.3 et N.1.1.4",IF(Indicateurs!T31&gt;(Indicateurs!T43+Indicateurs!T55+Indicateurs!T65+Indicateurs!T77),"Vérifier l'écart entre O.1.1 et O.1.1.1et/ou O.1.1.2 et/ou O.1.1.3 et N.1.1.4","cohérent"))))</f>
        <v/>
      </c>
      <c r="J31" s="106" t="s">
        <v>312</v>
      </c>
    </row>
    <row r="32" spans="1:12" ht="39" customHeight="1" x14ac:dyDescent="0.35">
      <c r="A32" s="107" t="s">
        <v>6</v>
      </c>
      <c r="B32" s="108" t="s">
        <v>9</v>
      </c>
      <c r="C32" s="114" t="s">
        <v>313</v>
      </c>
      <c r="D32" s="115"/>
      <c r="E32" s="116" t="str">
        <f>IF(Indicateurs!$I22=0," ",IF(Indicateurs!J32+Indicateurs!J33=Indicateurs!J22,"cohérent","vérifier la répartition entre les bénéficiaires et les non bénéficiaire de la protection temporaire"))</f>
        <v xml:space="preserve"> </v>
      </c>
      <c r="F32" s="116" t="str">
        <f>IF(Indicateurs!$I$22=0," ",IF(Indicateurs!K32+Indicateurs!K33=Indicateurs!K22,"cohérent","vérifier la répartition entre les bénéficiaires et les non bénéficiaire de la protection temporaire"))</f>
        <v xml:space="preserve"> </v>
      </c>
      <c r="G32" s="116" t="str">
        <f>IF(Indicateurs!$I$22=0," ",IF(Indicateurs!N32+Indicateurs!N33=Indicateurs!N22,"cohérent","vérifier la répartition entre les bénéficiaires et les non bénéficiaire de la protection temporaire"))</f>
        <v xml:space="preserve"> </v>
      </c>
      <c r="H32" s="116" t="str">
        <f>IF(Indicateurs!$I$22=0," ",IF(Indicateurs!Q32+Indicateurs!Q33=Indicateurs!Q22,"cohérent","vérifier la répartition entre les bénéficiaires et les non bénéficiaire de la protection temporaire"))</f>
        <v xml:space="preserve"> </v>
      </c>
      <c r="I32" s="116" t="str">
        <f>IF(Indicateurs!$I$22=0," ",IF(Indicateurs!T32+Indicateurs!T33=Indicateurs!T22,"cohérent","vérifier la répartition entre les bénéficiaires et les non bénéficiaire de la protection temporaire"))</f>
        <v xml:space="preserve"> </v>
      </c>
      <c r="J32" s="96" t="s">
        <v>317</v>
      </c>
      <c r="K32" s="99"/>
    </row>
    <row r="33" spans="1:11" ht="39" customHeight="1" x14ac:dyDescent="0.35">
      <c r="A33" s="107" t="s">
        <v>6</v>
      </c>
      <c r="B33" s="108" t="s">
        <v>9</v>
      </c>
      <c r="C33" s="114" t="s">
        <v>314</v>
      </c>
      <c r="D33" s="115"/>
      <c r="E33" s="116" t="str">
        <f>E32</f>
        <v xml:space="preserve"> </v>
      </c>
      <c r="F33" s="116" t="str">
        <f>F32</f>
        <v xml:space="preserve"> </v>
      </c>
      <c r="G33" s="116" t="str">
        <f>G32</f>
        <v xml:space="preserve"> </v>
      </c>
      <c r="H33" s="116" t="str">
        <f>H32</f>
        <v xml:space="preserve"> </v>
      </c>
      <c r="I33" s="116" t="str">
        <f>I32</f>
        <v xml:space="preserve"> </v>
      </c>
      <c r="J33" s="96" t="s">
        <v>317</v>
      </c>
      <c r="K33" s="99"/>
    </row>
    <row r="34" spans="1:11" ht="40.5" customHeight="1" x14ac:dyDescent="0.25">
      <c r="A34" s="117" t="s">
        <v>6</v>
      </c>
      <c r="B34" s="118" t="s">
        <v>10</v>
      </c>
      <c r="C34" s="117" t="s">
        <v>11</v>
      </c>
      <c r="D34" s="104">
        <f>Indicateurs!I34</f>
        <v>0</v>
      </c>
      <c r="E34" s="105" t="str">
        <f>IF(OR(Indicateurs!$I34="",Indicateurs!$I34=0)," ",IF(AND(Indicateurs!J34=0,SUM(Indicateurs!J35:J43)&lt;&gt;0),"il manque la valeur totale par rapport à la déclinaison (H/F/NB)",IF(Indicateurs!J34&lt;&gt;SUM(Indicateurs!J35:J43),"Vérifier l'écart entre la valeur totale et la déclinaison (H/F/NB)","Cohérent")))</f>
        <v xml:space="preserve"> </v>
      </c>
      <c r="F34" s="105" t="str">
        <f>IF(OR(Indicateurs!$I34="",Indicateurs!$I34=0)," ",IF(AND(Indicateurs!K34=0,SUM(Indicateurs!K35:K43)&lt;&gt;0),"il manque la valeur totale par rapport à la déclinaison (H/F/NB)",IF(Indicateurs!K34&lt;&gt;SUM(Indicateurs!K35:K43),"Vérifier l'écart entre la valeur totale et la déclinaison (H/F/NB)","Cohérent")))</f>
        <v xml:space="preserve"> </v>
      </c>
      <c r="G34" s="105" t="str">
        <f>IF(OR(Indicateurs!$I34="",Indicateurs!$I34=0)," ",IF(AND(Indicateurs!N34=0,SUM(Indicateurs!N35:N43)&lt;&gt;0),"il manque la valeur totale par rapport à la déclinaison (H/F/NB)",IF(Indicateurs!N34&lt;&gt;SUM(Indicateurs!N35:N43),"Vérifier l'écart entre la valeur totale et la déclinaison (H/F/NB)","Cohérent")))</f>
        <v xml:space="preserve"> </v>
      </c>
      <c r="H34" s="105" t="str">
        <f>IF(OR(Indicateurs!$I34="",Indicateurs!$I34=0)," ",IF(AND(Indicateurs!Q34=0,SUM(Indicateurs!Q35:Q43)&lt;&gt;0),"il manque la valeur totale par rapport à la déclinaison (H/F/NB)",IF(Indicateurs!Q34&lt;&gt;SUM(Indicateurs!Q35:Q43),"Vérifier l'écart entre la valeur totale et la déclinaison (H/F/NB)","Cohérent")))</f>
        <v xml:space="preserve"> </v>
      </c>
      <c r="I34" s="105" t="str">
        <f>IF(OR(Indicateurs!$I34="",Indicateurs!$I34=0)," ",IF(AND(Indicateurs!T34=0,SUM(Indicateurs!T35:T43)&lt;&gt;0),"il manque la valeur totale par rapport à la déclinaison (H/F/NB)",IF(Indicateurs!T34&lt;&gt;SUM(Indicateurs!T35:T43),"Vérifier l'écart entre la valeur totale et la déclinaison (H/F/NB)","Cohérent")))</f>
        <v xml:space="preserve"> </v>
      </c>
      <c r="J34" s="106" t="s">
        <v>307</v>
      </c>
    </row>
    <row r="35" spans="1:11" ht="40.5" customHeight="1" x14ac:dyDescent="0.25">
      <c r="A35" s="119" t="s">
        <v>6</v>
      </c>
      <c r="B35" s="120" t="s">
        <v>10</v>
      </c>
      <c r="C35" s="121" t="s">
        <v>22</v>
      </c>
      <c r="D35" s="110"/>
      <c r="E35" s="110"/>
      <c r="F35" s="110"/>
      <c r="G35" s="110"/>
      <c r="H35" s="110"/>
      <c r="I35" s="110"/>
      <c r="J35" s="96" t="s">
        <v>316</v>
      </c>
    </row>
    <row r="36" spans="1:11" ht="40.5" customHeight="1" x14ac:dyDescent="0.25">
      <c r="A36" s="119" t="s">
        <v>6</v>
      </c>
      <c r="B36" s="120" t="s">
        <v>10</v>
      </c>
      <c r="C36" s="121" t="s">
        <v>23</v>
      </c>
      <c r="D36" s="110"/>
      <c r="E36" s="110"/>
      <c r="F36" s="110"/>
      <c r="G36" s="110"/>
      <c r="H36" s="110"/>
      <c r="I36" s="110"/>
      <c r="J36" s="96" t="s">
        <v>316</v>
      </c>
    </row>
    <row r="37" spans="1:11" ht="40.5" customHeight="1" x14ac:dyDescent="0.25">
      <c r="A37" s="119" t="s">
        <v>6</v>
      </c>
      <c r="B37" s="120" t="s">
        <v>10</v>
      </c>
      <c r="C37" s="121" t="s">
        <v>24</v>
      </c>
      <c r="D37" s="110"/>
      <c r="E37" s="110"/>
      <c r="F37" s="110"/>
      <c r="G37" s="110"/>
      <c r="H37" s="110"/>
      <c r="I37" s="110"/>
      <c r="J37" s="96" t="s">
        <v>316</v>
      </c>
    </row>
    <row r="38" spans="1:11" ht="40.5" customHeight="1" x14ac:dyDescent="0.25">
      <c r="A38" s="111" t="s">
        <v>6</v>
      </c>
      <c r="B38" s="122" t="s">
        <v>10</v>
      </c>
      <c r="C38" s="113" t="s">
        <v>25</v>
      </c>
      <c r="D38" s="110"/>
      <c r="E38" s="110"/>
      <c r="F38" s="110"/>
      <c r="G38" s="110"/>
      <c r="H38" s="110"/>
      <c r="I38" s="110"/>
      <c r="J38" s="96" t="s">
        <v>316</v>
      </c>
    </row>
    <row r="39" spans="1:11" ht="40.5" customHeight="1" x14ac:dyDescent="0.25">
      <c r="A39" s="111" t="s">
        <v>6</v>
      </c>
      <c r="B39" s="122" t="s">
        <v>10</v>
      </c>
      <c r="C39" s="113" t="s">
        <v>26</v>
      </c>
      <c r="D39" s="110"/>
      <c r="E39" s="110"/>
      <c r="F39" s="110"/>
      <c r="G39" s="110"/>
      <c r="H39" s="110"/>
      <c r="I39" s="110"/>
      <c r="J39" s="96" t="s">
        <v>316</v>
      </c>
    </row>
    <row r="40" spans="1:11" ht="40.5" customHeight="1" x14ac:dyDescent="0.25">
      <c r="A40" s="111" t="s">
        <v>6</v>
      </c>
      <c r="B40" s="122" t="s">
        <v>10</v>
      </c>
      <c r="C40" s="113" t="s">
        <v>27</v>
      </c>
      <c r="D40" s="110"/>
      <c r="E40" s="110"/>
      <c r="F40" s="110"/>
      <c r="G40" s="110"/>
      <c r="H40" s="110"/>
      <c r="I40" s="110"/>
      <c r="J40" s="96" t="s">
        <v>316</v>
      </c>
    </row>
    <row r="41" spans="1:11" ht="40.5" customHeight="1" x14ac:dyDescent="0.25">
      <c r="A41" s="119" t="s">
        <v>6</v>
      </c>
      <c r="B41" s="120" t="s">
        <v>10</v>
      </c>
      <c r="C41" s="121" t="s">
        <v>28</v>
      </c>
      <c r="D41" s="110"/>
      <c r="E41" s="110"/>
      <c r="F41" s="110"/>
      <c r="G41" s="110"/>
      <c r="H41" s="110"/>
      <c r="I41" s="110"/>
      <c r="J41" s="96" t="s">
        <v>316</v>
      </c>
    </row>
    <row r="42" spans="1:11" ht="40.5" customHeight="1" x14ac:dyDescent="0.25">
      <c r="A42" s="119" t="s">
        <v>6</v>
      </c>
      <c r="B42" s="120" t="s">
        <v>10</v>
      </c>
      <c r="C42" s="121" t="s">
        <v>29</v>
      </c>
      <c r="D42" s="110"/>
      <c r="E42" s="110"/>
      <c r="F42" s="110"/>
      <c r="G42" s="110"/>
      <c r="H42" s="110"/>
      <c r="I42" s="110"/>
      <c r="J42" s="96" t="s">
        <v>316</v>
      </c>
    </row>
    <row r="43" spans="1:11" ht="40.5" customHeight="1" x14ac:dyDescent="0.25">
      <c r="A43" s="119" t="s">
        <v>6</v>
      </c>
      <c r="B43" s="120" t="s">
        <v>10</v>
      </c>
      <c r="C43" s="121" t="s">
        <v>30</v>
      </c>
      <c r="D43" s="110"/>
      <c r="E43" s="110"/>
      <c r="F43" s="110"/>
      <c r="G43" s="110"/>
      <c r="H43" s="110"/>
      <c r="I43" s="110"/>
      <c r="J43" s="96" t="s">
        <v>316</v>
      </c>
    </row>
    <row r="44" spans="1:11" ht="39" customHeight="1" x14ac:dyDescent="0.35">
      <c r="A44" s="107" t="s">
        <v>6</v>
      </c>
      <c r="B44" s="120" t="s">
        <v>10</v>
      </c>
      <c r="C44" s="114" t="s">
        <v>313</v>
      </c>
      <c r="D44" s="115"/>
      <c r="E44" s="116" t="str">
        <f>IF(Indicateurs!$I34=0," ",IF(Indicateurs!J44+Indicateurs!J45=Indicateurs!J34,"cohérent","vérifier la répartition entre les bénéficiaires et les non bénéficiaire de la protection temporaire"))</f>
        <v xml:space="preserve"> </v>
      </c>
      <c r="F44" s="116" t="str">
        <f>IF(Indicateurs!$I34=0," ",IF(Indicateurs!K44+Indicateurs!K45=Indicateurs!K34,"cohérent","vérifier la répartition entre les bénéficiaires et les non bénéficiaire de la protection temporaire"))</f>
        <v xml:space="preserve"> </v>
      </c>
      <c r="G44" s="116" t="str">
        <f>IF(Indicateurs!$I34=0," ",IF(Indicateurs!N44+Indicateurs!N45=Indicateurs!N34,"cohérent","vérifier la répartition entre les bénéficiaires et les non bénéficiaire de la protection temporaire"))</f>
        <v xml:space="preserve"> </v>
      </c>
      <c r="H44" s="116" t="str">
        <f>IF(Indicateurs!$I34=0," ",IF(Indicateurs!Q44+Indicateurs!Q45=Indicateurs!Q34,"cohérent","vérifier la répartition entre les bénéficiaires et les non bénéficiaire de la protection temporaire"))</f>
        <v xml:space="preserve"> </v>
      </c>
      <c r="I44" s="116" t="str">
        <f>IF(Indicateurs!$I34=0," ",IF(Indicateurs!T44+Indicateurs!T45=Indicateurs!T34,"cohérent","vérifier la répartition entre les bénéficiaires et les non bénéficiaire de la protection temporaire"))</f>
        <v xml:space="preserve"> </v>
      </c>
      <c r="J44" s="96" t="s">
        <v>317</v>
      </c>
      <c r="K44" s="99"/>
    </row>
    <row r="45" spans="1:11" ht="39" customHeight="1" x14ac:dyDescent="0.35">
      <c r="A45" s="107" t="s">
        <v>6</v>
      </c>
      <c r="B45" s="120" t="s">
        <v>10</v>
      </c>
      <c r="C45" s="114" t="s">
        <v>314</v>
      </c>
      <c r="D45" s="115"/>
      <c r="E45" s="116" t="str">
        <f>E44</f>
        <v xml:space="preserve"> </v>
      </c>
      <c r="F45" s="116" t="str">
        <f>F44</f>
        <v xml:space="preserve"> </v>
      </c>
      <c r="G45" s="116" t="str">
        <f>G44</f>
        <v xml:space="preserve"> </v>
      </c>
      <c r="H45" s="116" t="str">
        <f>H44</f>
        <v xml:space="preserve"> </v>
      </c>
      <c r="I45" s="116" t="str">
        <f>I44</f>
        <v xml:space="preserve"> </v>
      </c>
      <c r="J45" s="96" t="s">
        <v>317</v>
      </c>
      <c r="K45" s="99"/>
    </row>
    <row r="46" spans="1:11" ht="40.5" customHeight="1" x14ac:dyDescent="0.25">
      <c r="A46" s="123" t="s">
        <v>6</v>
      </c>
      <c r="B46" s="124" t="s">
        <v>12</v>
      </c>
      <c r="C46" s="123" t="s">
        <v>13</v>
      </c>
      <c r="D46" s="104">
        <f>Indicateurs!I46</f>
        <v>0</v>
      </c>
      <c r="E46" s="105" t="str">
        <f>IF(OR(Indicateurs!$I46="",Indicateurs!$I46=0)," ",IF(AND(Indicateurs!J46=0,SUM(Indicateurs!J47:J55)&lt;&gt;0),"il manque la valeur totale par rapport à la déclinaison (H/F/NB)",IF(Indicateurs!J46&lt;&gt;SUM(Indicateurs!J47:J55),"Vérifier l'écart entre la valeur totale et la déclinaison (H/F/NB)","Cohérent")))</f>
        <v xml:space="preserve"> </v>
      </c>
      <c r="F46" s="105" t="str">
        <f>IF(OR(Indicateurs!$I46="",Indicateurs!$I46=0)," ",IF(AND(Indicateurs!K46=0,SUM(Indicateurs!K47:K55)&lt;&gt;0),"il manque la valeur totale par rapport à la déclinaison (H/F/NB)",IF(Indicateurs!K46&lt;&gt;SUM(Indicateurs!K47:K55),"Vérifier l'écart entre la valeur totale et la déclinaison (H/F/NB)","Cohérent")))</f>
        <v xml:space="preserve"> </v>
      </c>
      <c r="G46" s="105" t="str">
        <f>IF(OR(Indicateurs!$I46="",Indicateurs!$I46=0)," ",IF(AND(Indicateurs!N46=0,SUM(Indicateurs!N47:N55)&lt;&gt;0),"il manque la valeur totale par rapport à la déclinaison (H/F/NB)",IF(Indicateurs!N46&lt;&gt;SUM(Indicateurs!N47:N55),"Vérifier l'écart entre la valeur totale et la déclinaison (H/F/NB)","Cohérent")))</f>
        <v xml:space="preserve"> </v>
      </c>
      <c r="H46" s="105" t="str">
        <f>IF(OR(Indicateurs!$I46="",Indicateurs!$I46=0)," ",IF(AND(Indicateurs!Q46=0,SUM(Indicateurs!Q47:Q55)&lt;&gt;0),"il manque la valeur totale par rapport à la déclinaison (H/F/NB)",IF(Indicateurs!Q46&lt;&gt;SUM(Indicateurs!Q47:Q55),"Vérifier l'écart entre la valeur totale et la déclinaison (H/F/NB)","Cohérent")))</f>
        <v xml:space="preserve"> </v>
      </c>
      <c r="I46" s="105" t="str">
        <f>IF(OR(Indicateurs!$I46="",Indicateurs!$I46=0)," ",IF(AND(Indicateurs!T46=0,SUM(Indicateurs!T47:T55)&lt;&gt;0),"il manque la valeur totale par rapport à la déclinaison (H/F/NB)",IF(Indicateurs!T46&lt;&gt;SUM(Indicateurs!T47:T55),"Vérifier l'écart entre la valeur totale et la déclinaison (H/F/NB)","Cohérent")))</f>
        <v xml:space="preserve"> </v>
      </c>
      <c r="J46" s="106" t="s">
        <v>307</v>
      </c>
    </row>
    <row r="47" spans="1:11" ht="40.5" customHeight="1" x14ac:dyDescent="0.25">
      <c r="A47" s="119" t="s">
        <v>6</v>
      </c>
      <c r="B47" s="120" t="s">
        <v>12</v>
      </c>
      <c r="C47" s="121" t="s">
        <v>22</v>
      </c>
      <c r="D47" s="110"/>
      <c r="E47" s="110"/>
      <c r="F47" s="110"/>
      <c r="G47" s="110"/>
      <c r="H47" s="110"/>
      <c r="I47" s="110"/>
      <c r="J47" s="96" t="s">
        <v>316</v>
      </c>
    </row>
    <row r="48" spans="1:11" ht="40.5" customHeight="1" x14ac:dyDescent="0.25">
      <c r="A48" s="119" t="s">
        <v>6</v>
      </c>
      <c r="B48" s="120" t="s">
        <v>12</v>
      </c>
      <c r="C48" s="121" t="s">
        <v>23</v>
      </c>
      <c r="D48" s="110"/>
      <c r="E48" s="110"/>
      <c r="F48" s="110"/>
      <c r="G48" s="110"/>
      <c r="H48" s="110"/>
      <c r="I48" s="110"/>
      <c r="J48" s="96" t="s">
        <v>316</v>
      </c>
    </row>
    <row r="49" spans="1:10" ht="40.5" customHeight="1" x14ac:dyDescent="0.25">
      <c r="A49" s="119" t="s">
        <v>6</v>
      </c>
      <c r="B49" s="120" t="s">
        <v>12</v>
      </c>
      <c r="C49" s="121" t="s">
        <v>24</v>
      </c>
      <c r="D49" s="110"/>
      <c r="E49" s="110"/>
      <c r="F49" s="110"/>
      <c r="G49" s="110"/>
      <c r="H49" s="110"/>
      <c r="I49" s="110"/>
      <c r="J49" s="96" t="s">
        <v>316</v>
      </c>
    </row>
    <row r="50" spans="1:10" ht="40.5" customHeight="1" x14ac:dyDescent="0.25">
      <c r="A50" s="111" t="s">
        <v>6</v>
      </c>
      <c r="B50" s="122" t="s">
        <v>12</v>
      </c>
      <c r="C50" s="113" t="s">
        <v>25</v>
      </c>
      <c r="D50" s="110"/>
      <c r="E50" s="110"/>
      <c r="F50" s="110"/>
      <c r="G50" s="110"/>
      <c r="H50" s="110"/>
      <c r="I50" s="110"/>
      <c r="J50" s="96" t="s">
        <v>316</v>
      </c>
    </row>
    <row r="51" spans="1:10" ht="40.5" customHeight="1" x14ac:dyDescent="0.25">
      <c r="A51" s="111" t="s">
        <v>6</v>
      </c>
      <c r="B51" s="122" t="s">
        <v>12</v>
      </c>
      <c r="C51" s="113" t="s">
        <v>26</v>
      </c>
      <c r="D51" s="110"/>
      <c r="E51" s="110"/>
      <c r="F51" s="110"/>
      <c r="G51" s="110"/>
      <c r="H51" s="110"/>
      <c r="I51" s="110"/>
      <c r="J51" s="96" t="s">
        <v>316</v>
      </c>
    </row>
    <row r="52" spans="1:10" ht="40.5" customHeight="1" x14ac:dyDescent="0.25">
      <c r="A52" s="111" t="s">
        <v>6</v>
      </c>
      <c r="B52" s="122" t="s">
        <v>12</v>
      </c>
      <c r="C52" s="113" t="s">
        <v>27</v>
      </c>
      <c r="D52" s="110"/>
      <c r="E52" s="110"/>
      <c r="F52" s="110"/>
      <c r="G52" s="110"/>
      <c r="H52" s="110"/>
      <c r="I52" s="110"/>
      <c r="J52" s="96" t="s">
        <v>316</v>
      </c>
    </row>
    <row r="53" spans="1:10" ht="40.5" customHeight="1" x14ac:dyDescent="0.25">
      <c r="A53" s="119" t="s">
        <v>6</v>
      </c>
      <c r="B53" s="120" t="s">
        <v>12</v>
      </c>
      <c r="C53" s="121" t="s">
        <v>28</v>
      </c>
      <c r="D53" s="110"/>
      <c r="E53" s="110"/>
      <c r="F53" s="110"/>
      <c r="G53" s="110"/>
      <c r="H53" s="110"/>
      <c r="I53" s="110"/>
      <c r="J53" s="96" t="s">
        <v>316</v>
      </c>
    </row>
    <row r="54" spans="1:10" ht="40.5" customHeight="1" x14ac:dyDescent="0.25">
      <c r="A54" s="119" t="s">
        <v>6</v>
      </c>
      <c r="B54" s="120" t="s">
        <v>12</v>
      </c>
      <c r="C54" s="121" t="s">
        <v>29</v>
      </c>
      <c r="D54" s="110"/>
      <c r="E54" s="110"/>
      <c r="F54" s="110"/>
      <c r="G54" s="110"/>
      <c r="H54" s="110"/>
      <c r="I54" s="110"/>
      <c r="J54" s="96" t="s">
        <v>316</v>
      </c>
    </row>
    <row r="55" spans="1:10" ht="40.5" customHeight="1" x14ac:dyDescent="0.25">
      <c r="A55" s="119" t="s">
        <v>6</v>
      </c>
      <c r="B55" s="120" t="s">
        <v>12</v>
      </c>
      <c r="C55" s="121" t="s">
        <v>30</v>
      </c>
      <c r="D55" s="110"/>
      <c r="E55" s="110"/>
      <c r="F55" s="110"/>
      <c r="G55" s="110"/>
      <c r="H55" s="110"/>
      <c r="I55" s="110"/>
      <c r="J55" s="96" t="s">
        <v>316</v>
      </c>
    </row>
    <row r="56" spans="1:10" ht="40.5" customHeight="1" x14ac:dyDescent="0.25">
      <c r="A56" s="123" t="s">
        <v>6</v>
      </c>
      <c r="B56" s="124" t="s">
        <v>14</v>
      </c>
      <c r="C56" s="123" t="s">
        <v>72</v>
      </c>
      <c r="D56" s="104">
        <f>Indicateurs!I56</f>
        <v>0</v>
      </c>
      <c r="E56" s="105" t="str">
        <f>IF(OR(Indicateurs!$I56="",Indicateurs!$I56=0)," ",IF(AND(Indicateurs!J56=0,SUM(Indicateurs!J57:J65)&lt;&gt;0),"il manque la valeur totale par rapport à la déclinaison (H/F/NB)",IF(Indicateurs!J56&lt;&gt;SUM(Indicateurs!J57:J65),"Vérifier l'écart entre la valeur totale et la déclinaison (H/F/NB)","Cohérent")))</f>
        <v xml:space="preserve"> </v>
      </c>
      <c r="F56" s="105" t="str">
        <f>IF(OR(Indicateurs!$I56="",Indicateurs!$I56=0)," ",IF(AND(Indicateurs!K56=0,SUM(Indicateurs!K57:K65)&lt;&gt;0),"il manque la valeur totale par rapport à la déclinaison (H/F/NB)",IF(Indicateurs!K56&lt;&gt;SUM(Indicateurs!K57:K65),"Vérifier l'écart entre la valeur totale et la déclinaison (H/F/NB)","Cohérent")))</f>
        <v xml:space="preserve"> </v>
      </c>
      <c r="G56" s="105" t="str">
        <f>IF(OR(Indicateurs!$I56="",Indicateurs!$I56=0)," ",IF(AND(Indicateurs!N56=0,SUM(Indicateurs!N57:N65)&lt;&gt;0),"il manque la valeur totale par rapport à la déclinaison (H/F/NB)",IF(Indicateurs!N56&lt;&gt;SUM(Indicateurs!N57:N65),"Vérifier l'écart entre la valeur totale et la déclinaison (H/F/NB)","Cohérent")))</f>
        <v xml:space="preserve"> </v>
      </c>
      <c r="H56" s="105" t="str">
        <f>IF(OR(Indicateurs!$I56="",Indicateurs!$I56=0)," ",IF(AND(Indicateurs!Q56=0,SUM(Indicateurs!Q57:Q65)&lt;&gt;0),"il manque la valeur totale par rapport à la déclinaison (H/F/NB)",IF(Indicateurs!Q56&lt;&gt;SUM(Indicateurs!Q57:Q65),"Vérifier l'écart entre la valeur totale et la déclinaison (H/F/NB)","Cohérent")))</f>
        <v xml:space="preserve"> </v>
      </c>
      <c r="I56" s="105" t="str">
        <f>IF(OR(Indicateurs!$I56="",Indicateurs!$I56=0)," ",IF(AND(Indicateurs!T56=0,SUM(Indicateurs!T57:T65)&lt;&gt;0),"il manque la valeur totale par rapport à la déclinaison (H/F/NB)",IF(Indicateurs!T56&lt;&gt;SUM(Indicateurs!T57:T65),"Vérifier l'écart entre la valeur totale et la déclinaison (H/F/NB)","Cohérent")))</f>
        <v xml:space="preserve"> </v>
      </c>
      <c r="J56" s="106" t="s">
        <v>307</v>
      </c>
    </row>
    <row r="57" spans="1:10" ht="40.5" customHeight="1" x14ac:dyDescent="0.25">
      <c r="A57" s="119" t="s">
        <v>6</v>
      </c>
      <c r="B57" s="120" t="s">
        <v>14</v>
      </c>
      <c r="C57" s="121" t="s">
        <v>22</v>
      </c>
      <c r="D57" s="110"/>
      <c r="E57" s="110"/>
      <c r="F57" s="110"/>
      <c r="G57" s="110"/>
      <c r="H57" s="110"/>
      <c r="I57" s="110"/>
      <c r="J57" s="96" t="s">
        <v>316</v>
      </c>
    </row>
    <row r="58" spans="1:10" ht="40.5" customHeight="1" x14ac:dyDescent="0.25">
      <c r="A58" s="119" t="s">
        <v>6</v>
      </c>
      <c r="B58" s="120" t="s">
        <v>14</v>
      </c>
      <c r="C58" s="121" t="s">
        <v>23</v>
      </c>
      <c r="D58" s="110"/>
      <c r="E58" s="110"/>
      <c r="F58" s="110"/>
      <c r="G58" s="110"/>
      <c r="H58" s="110"/>
      <c r="I58" s="110"/>
      <c r="J58" s="96" t="s">
        <v>316</v>
      </c>
    </row>
    <row r="59" spans="1:10" ht="40.5" customHeight="1" x14ac:dyDescent="0.25">
      <c r="A59" s="119" t="s">
        <v>6</v>
      </c>
      <c r="B59" s="120" t="s">
        <v>14</v>
      </c>
      <c r="C59" s="121" t="s">
        <v>24</v>
      </c>
      <c r="D59" s="110"/>
      <c r="E59" s="110"/>
      <c r="F59" s="110"/>
      <c r="G59" s="110"/>
      <c r="H59" s="110"/>
      <c r="I59" s="110"/>
      <c r="J59" s="96" t="s">
        <v>316</v>
      </c>
    </row>
    <row r="60" spans="1:10" ht="40.5" customHeight="1" x14ac:dyDescent="0.25">
      <c r="A60" s="111" t="s">
        <v>6</v>
      </c>
      <c r="B60" s="122" t="s">
        <v>14</v>
      </c>
      <c r="C60" s="113" t="s">
        <v>25</v>
      </c>
      <c r="D60" s="110"/>
      <c r="E60" s="110"/>
      <c r="F60" s="110"/>
      <c r="G60" s="110"/>
      <c r="H60" s="110"/>
      <c r="I60" s="110"/>
      <c r="J60" s="96" t="s">
        <v>316</v>
      </c>
    </row>
    <row r="61" spans="1:10" ht="40.5" customHeight="1" x14ac:dyDescent="0.25">
      <c r="A61" s="111" t="s">
        <v>6</v>
      </c>
      <c r="B61" s="122" t="s">
        <v>14</v>
      </c>
      <c r="C61" s="113" t="s">
        <v>26</v>
      </c>
      <c r="D61" s="110"/>
      <c r="E61" s="110"/>
      <c r="F61" s="110"/>
      <c r="G61" s="110"/>
      <c r="H61" s="110"/>
      <c r="I61" s="110"/>
      <c r="J61" s="96" t="s">
        <v>316</v>
      </c>
    </row>
    <row r="62" spans="1:10" ht="40.5" customHeight="1" x14ac:dyDescent="0.25">
      <c r="A62" s="111" t="s">
        <v>6</v>
      </c>
      <c r="B62" s="122" t="s">
        <v>14</v>
      </c>
      <c r="C62" s="113" t="s">
        <v>27</v>
      </c>
      <c r="D62" s="110"/>
      <c r="E62" s="110"/>
      <c r="F62" s="110"/>
      <c r="G62" s="110"/>
      <c r="H62" s="110"/>
      <c r="I62" s="110"/>
      <c r="J62" s="96" t="s">
        <v>316</v>
      </c>
    </row>
    <row r="63" spans="1:10" ht="40.5" customHeight="1" x14ac:dyDescent="0.25">
      <c r="A63" s="119" t="s">
        <v>6</v>
      </c>
      <c r="B63" s="120" t="s">
        <v>14</v>
      </c>
      <c r="C63" s="121" t="s">
        <v>28</v>
      </c>
      <c r="D63" s="110"/>
      <c r="E63" s="110"/>
      <c r="F63" s="110"/>
      <c r="G63" s="110"/>
      <c r="H63" s="110"/>
      <c r="I63" s="110"/>
      <c r="J63" s="96" t="s">
        <v>316</v>
      </c>
    </row>
    <row r="64" spans="1:10" ht="40.5" customHeight="1" x14ac:dyDescent="0.25">
      <c r="A64" s="119" t="s">
        <v>6</v>
      </c>
      <c r="B64" s="120" t="s">
        <v>14</v>
      </c>
      <c r="C64" s="121" t="s">
        <v>29</v>
      </c>
      <c r="D64" s="110"/>
      <c r="E64" s="110"/>
      <c r="F64" s="110"/>
      <c r="G64" s="110"/>
      <c r="H64" s="110"/>
      <c r="I64" s="110"/>
      <c r="J64" s="96" t="s">
        <v>316</v>
      </c>
    </row>
    <row r="65" spans="1:11" ht="40.5" customHeight="1" x14ac:dyDescent="0.25">
      <c r="A65" s="119" t="s">
        <v>6</v>
      </c>
      <c r="B65" s="120" t="s">
        <v>14</v>
      </c>
      <c r="C65" s="121" t="s">
        <v>30</v>
      </c>
      <c r="D65" s="110"/>
      <c r="E65" s="110"/>
      <c r="F65" s="110"/>
      <c r="G65" s="110"/>
      <c r="H65" s="110"/>
      <c r="I65" s="110"/>
      <c r="J65" s="96" t="s">
        <v>316</v>
      </c>
    </row>
    <row r="66" spans="1:11" ht="39" customHeight="1" x14ac:dyDescent="0.35">
      <c r="A66" s="107" t="s">
        <v>6</v>
      </c>
      <c r="B66" s="120" t="s">
        <v>14</v>
      </c>
      <c r="C66" s="114" t="s">
        <v>313</v>
      </c>
      <c r="D66" s="115"/>
      <c r="E66" s="116" t="str">
        <f>IF(Indicateurs!$I56=0," ",IF(Indicateurs!J66+Indicateurs!J67=Indicateurs!J56,"cohérent","vérifier la répartition entre les bénéficiaires et les non bénéficiaire de la protection temporaire"))</f>
        <v xml:space="preserve"> </v>
      </c>
      <c r="F66" s="116" t="str">
        <f>IF(Indicateurs!$I56=0," ",IF(Indicateurs!K66+Indicateurs!K67=Indicateurs!K56,"cohérent","vérifier la répartition entre les bénéficiaires et les non bénéficiaire de la protection temporaire"))</f>
        <v xml:space="preserve"> </v>
      </c>
      <c r="G66" s="116" t="str">
        <f>IF(Indicateurs!$I56=0," ",IF(Indicateurs!N66+Indicateurs!N67=Indicateurs!N56,"cohérent","vérifier la répartition entre les bénéficiaires et les non bénéficiaire de la protection temporaire"))</f>
        <v xml:space="preserve"> </v>
      </c>
      <c r="H66" s="116" t="str">
        <f>IF(Indicateurs!$I56=0," ",IF(Indicateurs!Q66+Indicateurs!Q67=Indicateurs!Q56,"cohérent","vérifier la répartition entre les bénéficiaires et les non bénéficiaire de la protection temporaire"))</f>
        <v xml:space="preserve"> </v>
      </c>
      <c r="I66" s="116" t="str">
        <f>IF(Indicateurs!$I56=0," ",IF(Indicateurs!T66+Indicateurs!T67=Indicateurs!T56,"cohérent","vérifier la répartition entre les bénéficiaires et les non bénéficiaire de la protection temporaire"))</f>
        <v xml:space="preserve"> </v>
      </c>
      <c r="J66" s="96" t="s">
        <v>317</v>
      </c>
      <c r="K66" s="99"/>
    </row>
    <row r="67" spans="1:11" ht="39" customHeight="1" x14ac:dyDescent="0.35">
      <c r="A67" s="107" t="s">
        <v>6</v>
      </c>
      <c r="B67" s="120" t="s">
        <v>14</v>
      </c>
      <c r="C67" s="114" t="s">
        <v>314</v>
      </c>
      <c r="D67" s="115"/>
      <c r="E67" s="116" t="str">
        <f>E66</f>
        <v xml:space="preserve"> </v>
      </c>
      <c r="F67" s="116" t="str">
        <f>F66</f>
        <v xml:space="preserve"> </v>
      </c>
      <c r="G67" s="116" t="str">
        <f>G66</f>
        <v xml:space="preserve"> </v>
      </c>
      <c r="H67" s="116" t="str">
        <f>H66</f>
        <v xml:space="preserve"> </v>
      </c>
      <c r="I67" s="116" t="str">
        <f>I66</f>
        <v xml:space="preserve"> </v>
      </c>
      <c r="J67" s="96" t="s">
        <v>317</v>
      </c>
      <c r="K67" s="99"/>
    </row>
    <row r="68" spans="1:11" ht="40.5" customHeight="1" x14ac:dyDescent="0.25">
      <c r="A68" s="125" t="s">
        <v>6</v>
      </c>
      <c r="B68" s="126" t="s">
        <v>73</v>
      </c>
      <c r="C68" s="125" t="s">
        <v>15</v>
      </c>
      <c r="D68" s="104">
        <f>Indicateurs!I68</f>
        <v>0</v>
      </c>
      <c r="E68" s="105" t="str">
        <f>IF(OR(Indicateurs!$I68="",Indicateurs!$I68=0)," ",IF(AND(Indicateurs!J68=0,SUM(Indicateurs!J69:J77)&lt;&gt;0),"il manque la valeur totale par rapport à la déclinaison (H/F/NB)",IF(Indicateurs!J68&lt;&gt;SUM(Indicateurs!J69:J77),"Vérifier l'écart entre la valeur totale et la déclinaison (H/F/NB)","Cohérent")))</f>
        <v xml:space="preserve"> </v>
      </c>
      <c r="F68" s="105" t="str">
        <f>IF(OR(Indicateurs!$I68="",Indicateurs!$I68=0)," ",IF(AND(Indicateurs!K68=0,SUM(Indicateurs!K69:K77)&lt;&gt;0),"il manque la valeur totale par rapport à la déclinaison (H/F/NB)",IF(Indicateurs!K68&lt;&gt;SUM(Indicateurs!K69:K77),"Vérifier l'écart entre la valeur totale et la déclinaison (H/F/NB)","Cohérent")))</f>
        <v xml:space="preserve"> </v>
      </c>
      <c r="G68" s="105" t="str">
        <f>IF(OR(Indicateurs!$I68="",Indicateurs!$I68=0)," ",IF(AND(Indicateurs!N68=0,SUM(Indicateurs!N69:N77)&lt;&gt;0),"il manque la valeur totale par rapport à la déclinaison (H/F/NB)",IF(Indicateurs!N68&lt;&gt;SUM(Indicateurs!N69:N77),"Vérifier l'écart entre la valeur totale et la déclinaison (H/F/NB)","Cohérent")))</f>
        <v xml:space="preserve"> </v>
      </c>
      <c r="H68" s="105" t="str">
        <f>IF(OR(Indicateurs!$I68="",Indicateurs!$I68=0)," ",IF(AND(Indicateurs!Q68=0,SUM(Indicateurs!Q69:Q77)&lt;&gt;0),"il manque la valeur totale par rapport à la déclinaison (H/F/NB)",IF(Indicateurs!Q68&lt;&gt;SUM(Indicateurs!Q69:Q77),"Vérifier l'écart entre la valeur totale et la déclinaison (H/F/NB)","Cohérent")))</f>
        <v xml:space="preserve"> </v>
      </c>
      <c r="I68" s="105" t="str">
        <f>IF(OR(Indicateurs!$I68="",Indicateurs!$I68=0)," ",IF(AND(Indicateurs!T68=0,SUM(Indicateurs!T69:T77)&lt;&gt;0),"il manque la valeur totale par rapport à la déclinaison (H/F/NB)",IF(Indicateurs!T68&lt;&gt;SUM(Indicateurs!T69:T77),"Vérifier l'écart entre la valeur totale et la déclinaison (H/F/NB)","Cohérent")))</f>
        <v xml:space="preserve"> </v>
      </c>
      <c r="J68" s="106" t="s">
        <v>307</v>
      </c>
    </row>
    <row r="69" spans="1:11" ht="40.5" customHeight="1" x14ac:dyDescent="0.25">
      <c r="A69" s="119" t="s">
        <v>6</v>
      </c>
      <c r="B69" s="120" t="s">
        <v>73</v>
      </c>
      <c r="C69" s="121" t="s">
        <v>22</v>
      </c>
      <c r="D69" s="110"/>
      <c r="E69" s="110"/>
      <c r="F69" s="110"/>
      <c r="G69" s="110"/>
      <c r="H69" s="110"/>
      <c r="I69" s="110"/>
      <c r="J69" s="96" t="s">
        <v>316</v>
      </c>
    </row>
    <row r="70" spans="1:11" ht="40.5" customHeight="1" x14ac:dyDescent="0.25">
      <c r="A70" s="119" t="s">
        <v>6</v>
      </c>
      <c r="B70" s="120" t="s">
        <v>73</v>
      </c>
      <c r="C70" s="121" t="s">
        <v>23</v>
      </c>
      <c r="D70" s="110"/>
      <c r="E70" s="110"/>
      <c r="F70" s="110"/>
      <c r="G70" s="110"/>
      <c r="H70" s="110"/>
      <c r="I70" s="110"/>
      <c r="J70" s="96" t="s">
        <v>316</v>
      </c>
    </row>
    <row r="71" spans="1:11" ht="40.5" customHeight="1" x14ac:dyDescent="0.25">
      <c r="A71" s="119" t="s">
        <v>6</v>
      </c>
      <c r="B71" s="120" t="s">
        <v>73</v>
      </c>
      <c r="C71" s="121" t="s">
        <v>24</v>
      </c>
      <c r="D71" s="110"/>
      <c r="E71" s="110"/>
      <c r="F71" s="110"/>
      <c r="G71" s="110"/>
      <c r="H71" s="110"/>
      <c r="I71" s="110"/>
      <c r="J71" s="96" t="s">
        <v>316</v>
      </c>
    </row>
    <row r="72" spans="1:11" ht="40.5" customHeight="1" x14ac:dyDescent="0.25">
      <c r="A72" s="111" t="s">
        <v>6</v>
      </c>
      <c r="B72" s="122" t="s">
        <v>73</v>
      </c>
      <c r="C72" s="113" t="s">
        <v>25</v>
      </c>
      <c r="D72" s="110"/>
      <c r="E72" s="110"/>
      <c r="F72" s="110"/>
      <c r="G72" s="110"/>
      <c r="H72" s="110"/>
      <c r="I72" s="110"/>
      <c r="J72" s="96" t="s">
        <v>316</v>
      </c>
    </row>
    <row r="73" spans="1:11" ht="40.5" customHeight="1" x14ac:dyDescent="0.25">
      <c r="A73" s="111" t="s">
        <v>6</v>
      </c>
      <c r="B73" s="122" t="s">
        <v>73</v>
      </c>
      <c r="C73" s="113" t="s">
        <v>26</v>
      </c>
      <c r="D73" s="110"/>
      <c r="E73" s="110"/>
      <c r="F73" s="110"/>
      <c r="G73" s="110"/>
      <c r="H73" s="110"/>
      <c r="I73" s="110"/>
      <c r="J73" s="96" t="s">
        <v>316</v>
      </c>
    </row>
    <row r="74" spans="1:11" ht="40.5" customHeight="1" x14ac:dyDescent="0.25">
      <c r="A74" s="111" t="s">
        <v>6</v>
      </c>
      <c r="B74" s="122" t="s">
        <v>73</v>
      </c>
      <c r="C74" s="113" t="s">
        <v>27</v>
      </c>
      <c r="D74" s="110"/>
      <c r="E74" s="110"/>
      <c r="F74" s="110"/>
      <c r="G74" s="110"/>
      <c r="H74" s="110"/>
      <c r="I74" s="110"/>
      <c r="J74" s="96" t="s">
        <v>316</v>
      </c>
    </row>
    <row r="75" spans="1:11" ht="40.5" customHeight="1" x14ac:dyDescent="0.25">
      <c r="A75" s="119" t="s">
        <v>6</v>
      </c>
      <c r="B75" s="120" t="s">
        <v>73</v>
      </c>
      <c r="C75" s="121" t="s">
        <v>28</v>
      </c>
      <c r="D75" s="110"/>
      <c r="E75" s="110"/>
      <c r="F75" s="110"/>
      <c r="G75" s="110"/>
      <c r="H75" s="110"/>
      <c r="I75" s="110"/>
      <c r="J75" s="96" t="s">
        <v>316</v>
      </c>
    </row>
    <row r="76" spans="1:11" ht="40.5" customHeight="1" x14ac:dyDescent="0.25">
      <c r="A76" s="119" t="s">
        <v>6</v>
      </c>
      <c r="B76" s="120" t="s">
        <v>73</v>
      </c>
      <c r="C76" s="121" t="s">
        <v>29</v>
      </c>
      <c r="D76" s="110"/>
      <c r="E76" s="110"/>
      <c r="F76" s="110"/>
      <c r="G76" s="110"/>
      <c r="H76" s="110"/>
      <c r="I76" s="110"/>
      <c r="J76" s="96" t="s">
        <v>316</v>
      </c>
    </row>
    <row r="77" spans="1:11" ht="40.5" customHeight="1" x14ac:dyDescent="0.25">
      <c r="A77" s="119" t="s">
        <v>6</v>
      </c>
      <c r="B77" s="120" t="s">
        <v>73</v>
      </c>
      <c r="C77" s="121" t="s">
        <v>30</v>
      </c>
      <c r="D77" s="110"/>
      <c r="E77" s="110"/>
      <c r="F77" s="110"/>
      <c r="G77" s="110"/>
      <c r="H77" s="110"/>
      <c r="I77" s="110"/>
      <c r="J77" s="96" t="s">
        <v>316</v>
      </c>
    </row>
    <row r="78" spans="1:11" ht="40.5" customHeight="1" x14ac:dyDescent="0.25">
      <c r="A78" s="123" t="s">
        <v>6</v>
      </c>
      <c r="B78" s="127" t="s">
        <v>16</v>
      </c>
      <c r="C78" s="123" t="s">
        <v>17</v>
      </c>
      <c r="D78" s="104">
        <f>Indicateurs!I78</f>
        <v>0</v>
      </c>
      <c r="E78" s="105" t="str">
        <f>IF(OR(Indicateurs!$I78="",Indicateurs!$I78=0)," ",IF(OR(AND(Indicateurs!J78=0,SUM(Indicateurs!J79:J87)&lt;&gt;0),AND(Indicateurs!J78=0,Indicateurs!J88&lt;&gt;0),AND(Indicateurs!J78=0,Indicateurs!J98&lt;&gt;0)),"il manque la valeur totale par rapport à la déclinaison (H/F/NB) et/ou par rapport au décompte du ou des sous-indicateurs",IF(AND(Indicateurs!J78&lt;&gt;SUM(Indicateurs!J79:J87),OR(Indicateurs!J78&lt;&gt;Indicateurs!J88,Indicateurs!J78&lt;&gt;Indicateurs!J98)),"Vérifier l'écart entre la valeur totale et la déclinaison (H/F/NB) ET le décompte des sous-indicateurs (R.1.5 ou/et R.1.6)",IF(Indicateurs!J78&lt;&gt;SUM(Indicateurs!J79:J87),"Vérifier l'écart entre la valeur totale et la déclinaison (H/F/NB)",IF(OR(Indicateurs!J78&lt;Indicateurs!J88,Indicateurs!J78&lt;Indicateurs!J98),"Vérifier l'écart entre la valeur totale et le décompte des sous-indicateurs (R.1.5 ou/et R.1.6)","Cohérent")))))</f>
        <v xml:space="preserve"> </v>
      </c>
      <c r="F78" s="105" t="str">
        <f>IF(OR(Indicateurs!$I78="",Indicateurs!$I78=0)," ",IF(OR(AND(Indicateurs!K78=0,SUM(Indicateurs!K79:K87)&lt;&gt;0),AND(Indicateurs!K78=0,Indicateurs!K88&lt;&gt;0),AND(Indicateurs!K78=0,Indicateurs!K98&lt;&gt;0)),"il manque la valeur totale par rapport à la déclinaison (H/F/NB) et/ou par rapport au décompte du ou des sous-indicateurs",IF(AND(Indicateurs!K78&lt;&gt;SUM(Indicateurs!K79:K87),OR(Indicateurs!K78&lt;&gt;Indicateurs!K88,Indicateurs!K78&lt;&gt;Indicateurs!K98)),"Vérifier l'écart entre la valeur totale et la déclinaison (H/F/NB) ET le décompte des sous-indicateurs (R.1.5 ou/et R.1.6)",IF(Indicateurs!K78&lt;&gt;SUM(Indicateurs!K79:K87),"Vérifier l'écart entre la valeur totale et la déclinaison (H/F/NB)",IF(OR(Indicateurs!K78&lt;Indicateurs!K88,Indicateurs!K78&lt;Indicateurs!K98),"Vérifier l'écart entre la valeur totale et le décompte des sous-indicateurs (R.1.5 ou/et R.1.6)","Cohérent")))))</f>
        <v xml:space="preserve"> </v>
      </c>
      <c r="G78" s="105" t="str">
        <f>IF(OR(Indicateurs!$I78="",Indicateurs!$I78=0)," ",IF(OR(AND(Indicateurs!N78=0,SUM(Indicateurs!N79:N87)&lt;&gt;0),AND(Indicateurs!N78=0,Indicateurs!N88&lt;&gt;0),AND(Indicateurs!N78=0,Indicateurs!N98&lt;&gt;0)),"il manque la valeur totale par rapport à la déclinaison (H/F/NB) et/ou par rapport au décompte du ou des sous-indicateurs",IF(AND(Indicateurs!N78&lt;&gt;SUM(Indicateurs!N79:N87),OR(Indicateurs!N78&lt;&gt;Indicateurs!N88,Indicateurs!N78&lt;&gt;Indicateurs!N98)),"Vérifier l'écart entre la valeur totale et la déclinaison (H/F/NB) ET le décompte des sous-indicateurs (R.1.5 ou/et R.1.6)",IF(Indicateurs!N78&lt;&gt;SUM(Indicateurs!N79:N87),"Vérifier l'écart entre la valeur totale et la déclinaison (H/F/NB)",IF(OR(Indicateurs!N78&lt;Indicateurs!N88,Indicateurs!N78&lt;Indicateurs!N98),"Vérifier l'écart entre la valeur totale et le décompte des sous-indicateurs (R.1.5 ou/et R.1.6)","Cohérent")))))</f>
        <v xml:space="preserve"> </v>
      </c>
      <c r="H78" s="105" t="str">
        <f>IF(OR(Indicateurs!$I78="",Indicateurs!$I78=0)," ",IF(OR(AND(Indicateurs!Q78=0,SUM(Indicateurs!Q79:Q87)&lt;&gt;0),AND(Indicateurs!Q78=0,Indicateurs!Q88&lt;&gt;0),AND(Indicateurs!Q78=0,Indicateurs!Q98&lt;&gt;0)),"il manque la valeur totale par rapport à la déclinaison (H/F/NB) et/ou par rapport au décompte du ou des sous-indicateurs",IF(AND(Indicateurs!Q78&lt;&gt;SUM(Indicateurs!Q79:Q87),OR(Indicateurs!Q78&lt;&gt;Indicateurs!Q88,Indicateurs!Q78&lt;&gt;Indicateurs!Q98)),"Vérifier l'écart entre la valeur totale et la déclinaison (H/F/NB) ET le décompte des sous-indicateurs (R.1.5 ou/et R.1.6)",IF(Indicateurs!Q78&lt;&gt;SUM(Indicateurs!Q79:Q87),"Vérifier l'écart entre la valeur totale et la déclinaison (H/F/NB)",IF(OR(Indicateurs!Q78&lt;Indicateurs!Q88,Indicateurs!Q78&lt;Indicateurs!Q98),"Vérifier l'écart entre la valeur totale et le décompte des sous-indicateurs (R.1.5 ou/et R.1.6)","Cohérent")))))</f>
        <v xml:space="preserve"> </v>
      </c>
      <c r="I78" s="105" t="str">
        <f>IF(OR(Indicateurs!$I78="",Indicateurs!$I78=0)," ",IF(OR(AND(Indicateurs!T78=0,SUM(Indicateurs!T79:T87)&lt;&gt;0),AND(Indicateurs!T78=0,Indicateurs!T88&lt;&gt;0),AND(Indicateurs!T78=0,Indicateurs!T98&lt;&gt;0)),"il manque la valeur totale par rapport à la déclinaison (H/F/NB) et/ou par rapport au décompte du ou des sous-indicateurs",IF(AND(Indicateurs!T78&lt;&gt;SUM(Indicateurs!T79:T87),OR(Indicateurs!T78&lt;&gt;Indicateurs!T88,Indicateurs!T78&lt;&gt;Indicateurs!T98)),"Vérifier l'écart entre la valeur totale et la déclinaison (H/F/NB) ET le décompte des sous-indicateurs (R.1.5 ou/et R.1.6)",IF(Indicateurs!T78&lt;&gt;SUM(Indicateurs!T79:T87),"Vérifier l'écart entre la valeur totale et la déclinaison (H/F/NB)",IF(OR(Indicateurs!T78&lt;Indicateurs!T88,Indicateurs!T78&lt;Indicateurs!T98),"Vérifier l'écart entre la valeur totale et le décompte des sous-indicateurs (R.1.5 ou/et R.1.6)","Cohérent")))))</f>
        <v xml:space="preserve"> </v>
      </c>
      <c r="J78" s="96" t="s">
        <v>306</v>
      </c>
    </row>
    <row r="79" spans="1:11" ht="40.5" customHeight="1" x14ac:dyDescent="0.25">
      <c r="A79" s="119" t="s">
        <v>6</v>
      </c>
      <c r="B79" s="128" t="s">
        <v>16</v>
      </c>
      <c r="C79" s="121" t="s">
        <v>22</v>
      </c>
      <c r="D79" s="110"/>
      <c r="E79" s="110"/>
      <c r="F79" s="110"/>
      <c r="G79" s="110"/>
      <c r="H79" s="110"/>
      <c r="I79" s="110"/>
      <c r="J79" s="96" t="s">
        <v>316</v>
      </c>
    </row>
    <row r="80" spans="1:11" ht="40.5" customHeight="1" x14ac:dyDescent="0.25">
      <c r="A80" s="119" t="s">
        <v>6</v>
      </c>
      <c r="B80" s="128" t="s">
        <v>16</v>
      </c>
      <c r="C80" s="121" t="s">
        <v>23</v>
      </c>
      <c r="D80" s="110"/>
      <c r="E80" s="110"/>
      <c r="F80" s="110"/>
      <c r="G80" s="110"/>
      <c r="H80" s="110"/>
      <c r="I80" s="110"/>
      <c r="J80" s="96" t="s">
        <v>316</v>
      </c>
    </row>
    <row r="81" spans="1:10" ht="40.5" customHeight="1" x14ac:dyDescent="0.25">
      <c r="A81" s="119" t="s">
        <v>6</v>
      </c>
      <c r="B81" s="128" t="s">
        <v>16</v>
      </c>
      <c r="C81" s="121" t="s">
        <v>24</v>
      </c>
      <c r="D81" s="110"/>
      <c r="E81" s="110"/>
      <c r="F81" s="110"/>
      <c r="G81" s="110"/>
      <c r="H81" s="110"/>
      <c r="I81" s="110"/>
      <c r="J81" s="96" t="s">
        <v>316</v>
      </c>
    </row>
    <row r="82" spans="1:10" ht="40.5" customHeight="1" x14ac:dyDescent="0.25">
      <c r="A82" s="111" t="s">
        <v>6</v>
      </c>
      <c r="B82" s="112" t="s">
        <v>16</v>
      </c>
      <c r="C82" s="113" t="s">
        <v>25</v>
      </c>
      <c r="D82" s="110"/>
      <c r="E82" s="110"/>
      <c r="F82" s="110"/>
      <c r="G82" s="110"/>
      <c r="H82" s="110"/>
      <c r="I82" s="110"/>
      <c r="J82" s="96" t="s">
        <v>316</v>
      </c>
    </row>
    <row r="83" spans="1:10" ht="40.5" customHeight="1" x14ac:dyDescent="0.25">
      <c r="A83" s="111" t="s">
        <v>6</v>
      </c>
      <c r="B83" s="112" t="s">
        <v>16</v>
      </c>
      <c r="C83" s="113" t="s">
        <v>26</v>
      </c>
      <c r="D83" s="110"/>
      <c r="E83" s="110"/>
      <c r="F83" s="110"/>
      <c r="G83" s="110"/>
      <c r="H83" s="110"/>
      <c r="I83" s="110"/>
      <c r="J83" s="96" t="s">
        <v>316</v>
      </c>
    </row>
    <row r="84" spans="1:10" ht="40.5" customHeight="1" x14ac:dyDescent="0.25">
      <c r="A84" s="111" t="s">
        <v>6</v>
      </c>
      <c r="B84" s="112" t="s">
        <v>16</v>
      </c>
      <c r="C84" s="113" t="s">
        <v>27</v>
      </c>
      <c r="D84" s="110"/>
      <c r="E84" s="110"/>
      <c r="F84" s="110"/>
      <c r="G84" s="110"/>
      <c r="H84" s="110"/>
      <c r="I84" s="110"/>
      <c r="J84" s="96" t="s">
        <v>316</v>
      </c>
    </row>
    <row r="85" spans="1:10" ht="40.5" customHeight="1" x14ac:dyDescent="0.25">
      <c r="A85" s="119" t="s">
        <v>6</v>
      </c>
      <c r="B85" s="128" t="s">
        <v>16</v>
      </c>
      <c r="C85" s="121" t="s">
        <v>28</v>
      </c>
      <c r="D85" s="110"/>
      <c r="E85" s="110"/>
      <c r="F85" s="110"/>
      <c r="G85" s="110"/>
      <c r="H85" s="110"/>
      <c r="I85" s="110"/>
      <c r="J85" s="96" t="s">
        <v>316</v>
      </c>
    </row>
    <row r="86" spans="1:10" ht="40.5" customHeight="1" x14ac:dyDescent="0.25">
      <c r="A86" s="119" t="s">
        <v>6</v>
      </c>
      <c r="B86" s="128" t="s">
        <v>16</v>
      </c>
      <c r="C86" s="121" t="s">
        <v>29</v>
      </c>
      <c r="D86" s="110"/>
      <c r="E86" s="110"/>
      <c r="F86" s="110"/>
      <c r="G86" s="110"/>
      <c r="H86" s="110"/>
      <c r="I86" s="110"/>
      <c r="J86" s="96" t="s">
        <v>316</v>
      </c>
    </row>
    <row r="87" spans="1:10" ht="40.5" customHeight="1" x14ac:dyDescent="0.25">
      <c r="A87" s="119" t="s">
        <v>6</v>
      </c>
      <c r="B87" s="128" t="s">
        <v>16</v>
      </c>
      <c r="C87" s="121" t="s">
        <v>30</v>
      </c>
      <c r="D87" s="110"/>
      <c r="E87" s="110"/>
      <c r="F87" s="110"/>
      <c r="G87" s="110"/>
      <c r="H87" s="110"/>
      <c r="I87" s="110"/>
      <c r="J87" s="96" t="s">
        <v>316</v>
      </c>
    </row>
    <row r="88" spans="1:10" ht="40.5" customHeight="1" x14ac:dyDescent="0.25">
      <c r="A88" s="123" t="s">
        <v>6</v>
      </c>
      <c r="B88" s="127" t="s">
        <v>37</v>
      </c>
      <c r="C88" s="123" t="s">
        <v>38</v>
      </c>
      <c r="D88" s="104">
        <f>Indicateurs!I88</f>
        <v>0</v>
      </c>
      <c r="E88" s="105" t="str">
        <f>IF(OR(Indicateurs!$I88="",Indicateurs!$I88=0)," ",IF(AND(Indicateurs!J88=0,SUM(Indicateurs!J89:J97)&lt;&gt;0),"il manque la valeur totale par rapport à la déclinaison (H/F/NB)",IF(Indicateurs!J88&lt;&gt;SUM(Indicateurs!J89:J97),"Vérifier l'écart entre la valeur totale et la déclinaison (H/F/NB)","Cohérent")))</f>
        <v xml:space="preserve"> </v>
      </c>
      <c r="F88" s="105" t="str">
        <f>IF(OR(Indicateurs!$I88="",Indicateurs!$I88=0)," ",IF(AND(Indicateurs!K88=0,SUM(Indicateurs!K89:K97)&lt;&gt;0),"il manque la valeur totale par rapport à la déclinaison (H/F/NB)",IF(Indicateurs!K88&lt;&gt;SUM(Indicateurs!K89:K97),"Vérifier l'écart entre la valeur totale et la déclinaison (H/F/NB)","Cohérent")))</f>
        <v xml:space="preserve"> </v>
      </c>
      <c r="G88" s="105" t="str">
        <f>IF(OR(Indicateurs!$I88="",Indicateurs!$I88=0)," ",IF(AND(Indicateurs!N88=0,SUM(Indicateurs!N89:N97)&lt;&gt;0),"il manque la valeur totale par rapport à la déclinaison (H/F/NB)",IF(Indicateurs!N88&lt;&gt;SUM(Indicateurs!N89:N97),"Vérifier l'écart entre la valeur totale et la déclinaison (H/F/NB)","Cohérent")))</f>
        <v xml:space="preserve"> </v>
      </c>
      <c r="H88" s="105" t="str">
        <f>IF(OR(Indicateurs!$I88="",Indicateurs!$I88=0)," ",IF(AND(Indicateurs!Q88=0,SUM(Indicateurs!Q89:Q97)&lt;&gt;0),"il manque la valeur totale par rapport à la déclinaison (H/F/NB)",IF(Indicateurs!Q88&lt;&gt;SUM(Indicateurs!Q89:Q97),"Vérifier l'écart entre la valeur totale et la déclinaison (H/F/NB)","Cohérent")))</f>
        <v xml:space="preserve"> </v>
      </c>
      <c r="I88" s="105" t="str">
        <f>IF(OR(Indicateurs!$I88="",Indicateurs!$I88=0)," ",IF(AND(Indicateurs!T88=0,SUM(Indicateurs!T89:T97)&lt;&gt;0),"il manque la valeur totale par rapport à la déclinaison (H/F/NB)",IF(Indicateurs!T88&lt;&gt;SUM(Indicateurs!T89:T97),"Vérifier l'écart entre la valeur totale et la déclinaison (H/F/NB)","Cohérent")))</f>
        <v xml:space="preserve"> </v>
      </c>
      <c r="J88" s="106" t="s">
        <v>307</v>
      </c>
    </row>
    <row r="89" spans="1:10" ht="40.5" customHeight="1" x14ac:dyDescent="0.25">
      <c r="A89" s="119" t="s">
        <v>6</v>
      </c>
      <c r="B89" s="128" t="s">
        <v>37</v>
      </c>
      <c r="C89" s="121" t="s">
        <v>22</v>
      </c>
      <c r="D89" s="110"/>
      <c r="E89" s="110"/>
      <c r="F89" s="110"/>
      <c r="G89" s="110"/>
      <c r="H89" s="110"/>
      <c r="I89" s="110"/>
      <c r="J89" s="96" t="s">
        <v>316</v>
      </c>
    </row>
    <row r="90" spans="1:10" ht="40.5" customHeight="1" x14ac:dyDescent="0.25">
      <c r="A90" s="119" t="s">
        <v>6</v>
      </c>
      <c r="B90" s="128" t="s">
        <v>37</v>
      </c>
      <c r="C90" s="121" t="s">
        <v>23</v>
      </c>
      <c r="D90" s="110"/>
      <c r="E90" s="110"/>
      <c r="F90" s="110"/>
      <c r="G90" s="110"/>
      <c r="H90" s="110"/>
      <c r="I90" s="110"/>
      <c r="J90" s="96" t="s">
        <v>316</v>
      </c>
    </row>
    <row r="91" spans="1:10" ht="40.5" customHeight="1" x14ac:dyDescent="0.25">
      <c r="A91" s="119" t="s">
        <v>6</v>
      </c>
      <c r="B91" s="128" t="s">
        <v>37</v>
      </c>
      <c r="C91" s="121" t="s">
        <v>24</v>
      </c>
      <c r="D91" s="110"/>
      <c r="E91" s="110"/>
      <c r="F91" s="110"/>
      <c r="G91" s="110"/>
      <c r="H91" s="110"/>
      <c r="I91" s="110"/>
      <c r="J91" s="96" t="s">
        <v>316</v>
      </c>
    </row>
    <row r="92" spans="1:10" ht="40.5" customHeight="1" x14ac:dyDescent="0.25">
      <c r="A92" s="111" t="s">
        <v>6</v>
      </c>
      <c r="B92" s="112" t="s">
        <v>37</v>
      </c>
      <c r="C92" s="113" t="s">
        <v>25</v>
      </c>
      <c r="D92" s="110"/>
      <c r="E92" s="110"/>
      <c r="F92" s="110"/>
      <c r="G92" s="110"/>
      <c r="H92" s="110"/>
      <c r="I92" s="110"/>
      <c r="J92" s="96" t="s">
        <v>316</v>
      </c>
    </row>
    <row r="93" spans="1:10" ht="40.5" customHeight="1" x14ac:dyDescent="0.25">
      <c r="A93" s="111" t="s">
        <v>6</v>
      </c>
      <c r="B93" s="112" t="s">
        <v>37</v>
      </c>
      <c r="C93" s="113" t="s">
        <v>26</v>
      </c>
      <c r="D93" s="110"/>
      <c r="E93" s="110"/>
      <c r="F93" s="110"/>
      <c r="G93" s="110"/>
      <c r="H93" s="110"/>
      <c r="I93" s="110"/>
      <c r="J93" s="96" t="s">
        <v>316</v>
      </c>
    </row>
    <row r="94" spans="1:10" ht="40.5" customHeight="1" x14ac:dyDescent="0.25">
      <c r="A94" s="111" t="s">
        <v>6</v>
      </c>
      <c r="B94" s="112" t="s">
        <v>37</v>
      </c>
      <c r="C94" s="113" t="s">
        <v>27</v>
      </c>
      <c r="D94" s="110"/>
      <c r="E94" s="110"/>
      <c r="F94" s="110"/>
      <c r="G94" s="110"/>
      <c r="H94" s="110"/>
      <c r="I94" s="110"/>
      <c r="J94" s="96" t="s">
        <v>316</v>
      </c>
    </row>
    <row r="95" spans="1:10" ht="40.5" customHeight="1" x14ac:dyDescent="0.25">
      <c r="A95" s="119" t="s">
        <v>6</v>
      </c>
      <c r="B95" s="128" t="s">
        <v>37</v>
      </c>
      <c r="C95" s="121" t="s">
        <v>28</v>
      </c>
      <c r="D95" s="110"/>
      <c r="E95" s="110"/>
      <c r="F95" s="110"/>
      <c r="G95" s="110"/>
      <c r="H95" s="110"/>
      <c r="I95" s="110"/>
      <c r="J95" s="96" t="s">
        <v>316</v>
      </c>
    </row>
    <row r="96" spans="1:10" ht="40.5" customHeight="1" x14ac:dyDescent="0.25">
      <c r="A96" s="119" t="s">
        <v>6</v>
      </c>
      <c r="B96" s="128" t="s">
        <v>37</v>
      </c>
      <c r="C96" s="121" t="s">
        <v>29</v>
      </c>
      <c r="D96" s="110"/>
      <c r="E96" s="110"/>
      <c r="F96" s="110"/>
      <c r="G96" s="110"/>
      <c r="H96" s="110"/>
      <c r="I96" s="110"/>
      <c r="J96" s="96" t="s">
        <v>316</v>
      </c>
    </row>
    <row r="97" spans="1:10" ht="40.5" customHeight="1" x14ac:dyDescent="0.25">
      <c r="A97" s="119" t="s">
        <v>6</v>
      </c>
      <c r="B97" s="128" t="s">
        <v>37</v>
      </c>
      <c r="C97" s="121" t="s">
        <v>30</v>
      </c>
      <c r="D97" s="110"/>
      <c r="E97" s="110"/>
      <c r="F97" s="110"/>
      <c r="G97" s="110"/>
      <c r="H97" s="110"/>
      <c r="I97" s="110"/>
      <c r="J97" s="96" t="s">
        <v>316</v>
      </c>
    </row>
    <row r="98" spans="1:10" ht="40.5" customHeight="1" x14ac:dyDescent="0.25">
      <c r="A98" s="123" t="s">
        <v>6</v>
      </c>
      <c r="B98" s="127" t="s">
        <v>257</v>
      </c>
      <c r="C98" s="123" t="s">
        <v>74</v>
      </c>
      <c r="D98" s="104">
        <f>Indicateurs!I98</f>
        <v>0</v>
      </c>
      <c r="E98" s="105" t="str">
        <f>IF(OR(Indicateurs!$I98="",Indicateurs!$I98=0)," ",IF(AND(Indicateurs!J98=0,SUM(Indicateurs!J99:J107)&lt;&gt;0),"il manque la valeur totale par rapport à la déclinaison (H/F/NB)",IF(Indicateurs!J98&lt;&gt;SUM(Indicateurs!J99:J107),"Vérifier l'écart entre la valeur totale et la déclinaison (H/F/NB)","Cohérent")))</f>
        <v xml:space="preserve"> </v>
      </c>
      <c r="F98" s="105" t="str">
        <f>IF(OR(Indicateurs!$I98="",Indicateurs!$I98=0)," ",IF(AND(Indicateurs!K98=0,SUM(Indicateurs!K99:K107)&lt;&gt;0),"il manque la valeur totale par rapport à la déclinaison (H/F/NB)",IF(Indicateurs!K98&lt;&gt;SUM(Indicateurs!K99:K107),"Vérifier l'écart entre la valeur totale et la déclinaison (H/F/NB)","Cohérent")))</f>
        <v xml:space="preserve"> </v>
      </c>
      <c r="G98" s="105" t="str">
        <f>IF(OR(Indicateurs!$I98="",Indicateurs!$I98=0)," ",IF(AND(Indicateurs!N98=0,SUM(Indicateurs!N99:N107)&lt;&gt;0),"il manque la valeur totale par rapport à la déclinaison (H/F/NB)",IF(Indicateurs!N98&lt;&gt;SUM(Indicateurs!N99:N107),"Vérifier l'écart entre la valeur totale et la déclinaison (H/F/NB)","Cohérent")))</f>
        <v xml:space="preserve"> </v>
      </c>
      <c r="H98" s="105" t="str">
        <f>IF(OR(Indicateurs!$I98="",Indicateurs!$I98=0)," ",IF(AND(Indicateurs!Q98=0,SUM(Indicateurs!Q99:Q107)&lt;&gt;0),"il manque la valeur totale par rapport à la déclinaison (H/F/NB)",IF(Indicateurs!Q98&lt;&gt;SUM(Indicateurs!Q99:Q107),"Vérifier l'écart entre la valeur totale et la déclinaison (H/F/NB)","Cohérent")))</f>
        <v xml:space="preserve"> </v>
      </c>
      <c r="I98" s="105" t="str">
        <f>IF(OR(Indicateurs!$I98="",Indicateurs!$I98=0)," ",IF(AND(Indicateurs!T98=0,SUM(Indicateurs!T99:T107)&lt;&gt;0),"il manque la valeur totale par rapport à la déclinaison (H/F/NB)",IF(Indicateurs!T98&lt;&gt;SUM(Indicateurs!T99:T107),"Vérifier l'écart entre la valeur totale et la déclinaison (H/F/NB)","Cohérent")))</f>
        <v xml:space="preserve"> </v>
      </c>
      <c r="J98" s="106" t="s">
        <v>307</v>
      </c>
    </row>
    <row r="99" spans="1:10" ht="40.5" customHeight="1" x14ac:dyDescent="0.25">
      <c r="A99" s="119" t="s">
        <v>6</v>
      </c>
      <c r="B99" s="128" t="s">
        <v>257</v>
      </c>
      <c r="C99" s="121" t="s">
        <v>22</v>
      </c>
      <c r="D99" s="110"/>
      <c r="E99" s="110"/>
      <c r="F99" s="110"/>
      <c r="G99" s="110"/>
      <c r="H99" s="110"/>
      <c r="I99" s="110"/>
      <c r="J99" s="96" t="s">
        <v>316</v>
      </c>
    </row>
    <row r="100" spans="1:10" ht="40.5" customHeight="1" x14ac:dyDescent="0.25">
      <c r="A100" s="119" t="s">
        <v>6</v>
      </c>
      <c r="B100" s="128" t="s">
        <v>257</v>
      </c>
      <c r="C100" s="121" t="s">
        <v>23</v>
      </c>
      <c r="D100" s="110"/>
      <c r="E100" s="110"/>
      <c r="F100" s="110"/>
      <c r="G100" s="110"/>
      <c r="H100" s="110"/>
      <c r="I100" s="110"/>
      <c r="J100" s="96" t="s">
        <v>316</v>
      </c>
    </row>
    <row r="101" spans="1:10" ht="40.5" customHeight="1" x14ac:dyDescent="0.25">
      <c r="A101" s="119" t="s">
        <v>6</v>
      </c>
      <c r="B101" s="128" t="s">
        <v>257</v>
      </c>
      <c r="C101" s="121" t="s">
        <v>24</v>
      </c>
      <c r="D101" s="110"/>
      <c r="E101" s="110"/>
      <c r="F101" s="110"/>
      <c r="G101" s="110"/>
      <c r="H101" s="110"/>
      <c r="I101" s="110"/>
      <c r="J101" s="96" t="s">
        <v>316</v>
      </c>
    </row>
    <row r="102" spans="1:10" ht="40.5" customHeight="1" x14ac:dyDescent="0.25">
      <c r="A102" s="111" t="s">
        <v>6</v>
      </c>
      <c r="B102" s="128" t="s">
        <v>257</v>
      </c>
      <c r="C102" s="113" t="s">
        <v>25</v>
      </c>
      <c r="D102" s="110"/>
      <c r="E102" s="110"/>
      <c r="F102" s="110"/>
      <c r="G102" s="110"/>
      <c r="H102" s="110"/>
      <c r="I102" s="110"/>
      <c r="J102" s="96" t="s">
        <v>316</v>
      </c>
    </row>
    <row r="103" spans="1:10" ht="40.5" customHeight="1" x14ac:dyDescent="0.25">
      <c r="A103" s="111" t="s">
        <v>6</v>
      </c>
      <c r="B103" s="128" t="s">
        <v>257</v>
      </c>
      <c r="C103" s="113" t="s">
        <v>26</v>
      </c>
      <c r="D103" s="110"/>
      <c r="E103" s="110"/>
      <c r="F103" s="110"/>
      <c r="G103" s="110"/>
      <c r="H103" s="110"/>
      <c r="I103" s="110"/>
      <c r="J103" s="96" t="s">
        <v>316</v>
      </c>
    </row>
    <row r="104" spans="1:10" ht="40.5" customHeight="1" x14ac:dyDescent="0.25">
      <c r="A104" s="111" t="s">
        <v>6</v>
      </c>
      <c r="B104" s="128" t="s">
        <v>257</v>
      </c>
      <c r="C104" s="113" t="s">
        <v>27</v>
      </c>
      <c r="D104" s="110"/>
      <c r="E104" s="110"/>
      <c r="F104" s="110"/>
      <c r="G104" s="110"/>
      <c r="H104" s="110"/>
      <c r="I104" s="110"/>
      <c r="J104" s="96" t="s">
        <v>316</v>
      </c>
    </row>
    <row r="105" spans="1:10" ht="40.5" customHeight="1" x14ac:dyDescent="0.25">
      <c r="A105" s="119" t="s">
        <v>6</v>
      </c>
      <c r="B105" s="128" t="s">
        <v>257</v>
      </c>
      <c r="C105" s="121" t="s">
        <v>28</v>
      </c>
      <c r="D105" s="110"/>
      <c r="E105" s="110"/>
      <c r="F105" s="110"/>
      <c r="G105" s="110"/>
      <c r="H105" s="110"/>
      <c r="I105" s="110"/>
      <c r="J105" s="96" t="s">
        <v>316</v>
      </c>
    </row>
    <row r="106" spans="1:10" ht="40.5" customHeight="1" x14ac:dyDescent="0.25">
      <c r="A106" s="119" t="s">
        <v>6</v>
      </c>
      <c r="B106" s="128" t="s">
        <v>257</v>
      </c>
      <c r="C106" s="121" t="s">
        <v>29</v>
      </c>
      <c r="D106" s="110"/>
      <c r="E106" s="110"/>
      <c r="F106" s="110"/>
      <c r="G106" s="110"/>
      <c r="H106" s="110"/>
      <c r="I106" s="110"/>
      <c r="J106" s="96" t="s">
        <v>316</v>
      </c>
    </row>
    <row r="107" spans="1:10" ht="40.5" customHeight="1" x14ac:dyDescent="0.25">
      <c r="A107" s="129" t="s">
        <v>6</v>
      </c>
      <c r="B107" s="128" t="s">
        <v>257</v>
      </c>
      <c r="C107" s="121" t="s">
        <v>30</v>
      </c>
      <c r="D107" s="110"/>
      <c r="E107" s="110"/>
      <c r="F107" s="110"/>
      <c r="G107" s="110"/>
      <c r="H107" s="110"/>
      <c r="I107" s="110"/>
      <c r="J107" s="96" t="s">
        <v>316</v>
      </c>
    </row>
    <row r="108" spans="1:10" ht="40.5" customHeight="1" x14ac:dyDescent="0.25">
      <c r="A108" s="123" t="s">
        <v>6</v>
      </c>
      <c r="B108" s="127" t="s">
        <v>18</v>
      </c>
      <c r="C108" s="123" t="s">
        <v>19</v>
      </c>
      <c r="D108" s="104">
        <f>Indicateurs!I108</f>
        <v>0</v>
      </c>
      <c r="E108" s="105" t="str">
        <f>IF(OR(Indicateurs!$I108="",Indicateurs!$I108=0)," ",IF(OR(AND(Indicateurs!J108=0,SUM(Indicateurs!J109:J209)&lt;&gt;0),AND(Indicateurs!J108=0,Indicateurs!J210&lt;&gt;0)),"il manque la valeur totale par rapport à la déclinaison (H/F/NB) et/ou par rapport au décompte du ou des sous-indicateurs",IF(AND(Indicateurs!J108&lt;&gt;SUM(Indicateurs!J109:J209),Indicateurs!J108&lt;&gt;(Indicateurs!J210)),"Vérifier l'écart entre la valeur totale et la déclinaison (H/F/NB) ET le décompte des sous-indicateurs (O.1.3.1)",IF(Indicateurs!J108&lt;&gt;SUM(Indicateurs!J109:J209),"Vérifier l'écart entre la valeur totale et la déclinaison territoriale",IF(Indicateurs!J108&gt;(Indicateurs!J210),"Justifier l'écart entre la valeur totale et le décompte des sous-indicateurs (O.1.3.1)",IF(Indicateurs!J108&lt;(Indicateurs!J210),"Vérifier l'écart entre la valeur totale et le décompte des sous-indicateurs (O.1.3.1)","Cohérent"))))))</f>
        <v xml:space="preserve"> </v>
      </c>
      <c r="F108" s="105" t="str">
        <f>IF(OR(Indicateurs!$I108="",Indicateurs!$I108=0)," ",IF(OR(AND(Indicateurs!K108=0,SUM(Indicateurs!K109:K117)&lt;&gt;0),AND(Indicateurs!K108=0,Indicateurs!K118+Indicateurs!K128+Indicateurs!K138+Indicateurs!K148&lt;&gt;0)),"il manque la valeur totale par rapport à la déclinaison (H/F/NB) et/ou par rapport au décompte du ou des sous-indicateurs",IF(AND(Indicateurs!K108&lt;&gt;SUM(Indicateurs!K109:K117),Indicateurs!K108&lt;&gt;(Indicateurs!K118+Indicateurs!K128+Indicateurs!K138+Indicateurs!K148)),"Vérifier l'écart entre la valeur totale et la déclinaison (H/F/NB) ET le décompte des sous-indicateurs (O.1.1.1 ; O.1.1.2 ; O.1.1.3 ; N.1.1.4)",IF(Indicateurs!K108&lt;&gt;SUM(Indicateurs!K109:K117),"Vérifier l'écart entre la valeur totale et la déclinaison (H/F/NB)",IF(Indicateurs!K108&lt;(Indicateurs!K118+Indicateurs!K128+Indicateurs!K138+Indicateurs!K148),"Justifier l'écart entre la valeur totale et le décompte des sous-indicateurs (O.1.1.1 ; O.1.1.2 ; O.1.1.3 ; N.1.1.4)",IF(Indicateurs!K108&gt;(Indicateurs!K118+Indicateurs!K128+Indicateurs!K138+Indicateurs!K148),"Vérifier l'écart entre la valeur totale et le décompte des sous-indicateurs (O.1.1.1 ; O.1.1.2 ; O.1.1.3 ; N.1.1.4)","Cohérent"))))))</f>
        <v xml:space="preserve"> </v>
      </c>
      <c r="G108" s="105" t="str">
        <f>IF(OR(Indicateurs!$I108="",Indicateurs!$I108=0)," ",IF(OR(AND(Indicateurs!N108=0,SUM(Indicateurs!N109:N117)&lt;&gt;0),AND(Indicateurs!N108=0,Indicateurs!N118+Indicateurs!N128+Indicateurs!N138+Indicateurs!N148&lt;&gt;0)),"il manque la valeur totale par rapport à la déclinaison (H/F/NB) et/ou par rapport au décompte du ou des sous-indicateurs",IF(AND(Indicateurs!N108&lt;&gt;SUM(Indicateurs!N109:N117),Indicateurs!N108&lt;&gt;(Indicateurs!N118+Indicateurs!N128+Indicateurs!N138+Indicateurs!N148)),"Vérifier l'écart entre la valeur totale et la déclinaison (H/F/NB) ET le décompte des sous-indicateurs (O.1.1.1 ; O.1.1.2 ; O.1.1.3 ; N.1.1.4)",IF(Indicateurs!N108&lt;&gt;SUM(Indicateurs!N109:N117),"Vérifier l'écart entre la valeur totale et la déclinaison (H/F/NB)",IF(Indicateurs!N108&lt;(Indicateurs!N118+Indicateurs!N128+Indicateurs!N138+Indicateurs!N148),"Justifier l'écart entre la valeur totale et le décompte des sous-indicateurs (O.1.1.1 ; O.1.1.2 ; O.1.1.3 ; N.1.1.4)",IF(Indicateurs!N108&gt;(Indicateurs!N118+Indicateurs!N128+Indicateurs!N138+Indicateurs!N148),"Vérifier l'écart entre la valeur totale et le décompte des sous-indicateurs (O.1.1.1 ; O.1.1.2 ; O.1.1.3 ; N.1.1.4)","Cohérent"))))))</f>
        <v xml:space="preserve"> </v>
      </c>
      <c r="H108" s="105" t="str">
        <f>IF(OR(Indicateurs!$I108="",Indicateurs!$I108=0)," ",IF(OR(AND(Indicateurs!Q108=0,SUM(Indicateurs!Q109:Q117)&lt;&gt;0),AND(Indicateurs!Q108=0,Indicateurs!Q118+Indicateurs!Q128+Indicateurs!Q138+Indicateurs!Q148&lt;&gt;0)),"il manque la valeur totale par rapport à la déclinaison (H/F/NB) et/ou par rapport au décompte du ou des sous-indicateurs",IF(AND(Indicateurs!Q108&lt;&gt;SUM(Indicateurs!Q109:Q117),Indicateurs!Q108&lt;&gt;(Indicateurs!Q118+Indicateurs!Q128+Indicateurs!Q138+Indicateurs!Q148)),"Vérifier l'écart entre la valeur totale et la déclinaison (H/F/NB) ET le décompte des sous-indicateurs (O.1.1.1 ; O.1.1.2 ; O.1.1.3 ; N.1.1.4)",IF(Indicateurs!Q108&lt;&gt;SUM(Indicateurs!Q109:Q117),"Vérifier l'écart entre la valeur totale et la déclinaison (H/F/NB)",IF(Indicateurs!Q108&lt;(Indicateurs!Q118+Indicateurs!Q128+Indicateurs!Q138+Indicateurs!Q148),"Justifier l'écart entre la valeur totale et le décompte des sous-indicateurs (O.1.1.1 ; O.1.1.2 ; O.1.1.3 ; N.1.1.4)",IF(Indicateurs!Q108&gt;(Indicateurs!Q118+Indicateurs!Q128+Indicateurs!Q138+Indicateurs!Q148),"Vérifier l'écart entre la valeur totale et le décompte des sous-indicateurs (O.1.1.1 ; O.1.1.2 ; O.1.1.3 ; N.1.1.4)","Cohérent"))))))</f>
        <v xml:space="preserve"> </v>
      </c>
      <c r="I108" s="105" t="str">
        <f>IF(OR(Indicateurs!$I108="",Indicateurs!$I108=0)," ",IF(OR(AND(Indicateurs!T108=0,SUM(Indicateurs!T109:T117)&lt;&gt;0),AND(Indicateurs!T108=0,Indicateurs!T118+Indicateurs!T128+Indicateurs!T138+Indicateurs!T148&lt;&gt;0)),"il manque la valeur totale par rapport à la déclinaison (H/F/NB) et/ou par rapport au décompte du ou des sous-indicateurs",IF(AND(Indicateurs!T108&lt;&gt;SUM(Indicateurs!T109:T117),Indicateurs!T108&lt;&gt;(Indicateurs!T118+Indicateurs!T128+Indicateurs!T138+Indicateurs!T148)),"Vérifier l'écart entre la valeur totale et la déclinaison (H/F/NB) ET le décompte des sous-indicateurs (O.1.1.1 ; O.1.1.2 ; O.1.1.3 ; N.1.1.4)",IF(Indicateurs!T108&lt;&gt;SUM(Indicateurs!T109:T117),"Vérifier l'écart entre la valeur totale et la déclinaison (H/F/NB)",IF(Indicateurs!T108&lt;(Indicateurs!T118+Indicateurs!T128+Indicateurs!T138+Indicateurs!T148),"Justifier l'écart entre la valeur totale et le décompte des sous-indicateurs (O.1.1.1 ; O.1.1.2 ; O.1.1.3 ; N.1.1.4)",IF(Indicateurs!T108&gt;(Indicateurs!T118+Indicateurs!T128+Indicateurs!T138+Indicateurs!T148),"Vérifier l'écart entre la valeur totale et le décompte des sous-indicateurs (O.1.1.1 ; O.1.1.2 ; O.1.1.3 ; N.1.1.4)","Cohérent"))))))</f>
        <v xml:space="preserve"> </v>
      </c>
      <c r="J108" s="106" t="s">
        <v>308</v>
      </c>
    </row>
    <row r="109" spans="1:10" ht="40.5" customHeight="1" x14ac:dyDescent="0.25">
      <c r="A109" s="119" t="s">
        <v>6</v>
      </c>
      <c r="B109" s="130"/>
      <c r="C109" s="121" t="s">
        <v>75</v>
      </c>
      <c r="D109" s="110"/>
      <c r="E109" s="110"/>
      <c r="F109" s="110"/>
      <c r="G109" s="110"/>
      <c r="H109" s="110"/>
      <c r="I109" s="110"/>
      <c r="J109" s="96" t="s">
        <v>316</v>
      </c>
    </row>
    <row r="110" spans="1:10" ht="40.5" customHeight="1" x14ac:dyDescent="0.25">
      <c r="A110" s="119" t="s">
        <v>6</v>
      </c>
      <c r="B110" s="130"/>
      <c r="C110" s="121" t="s">
        <v>76</v>
      </c>
      <c r="D110" s="110"/>
      <c r="E110" s="110"/>
      <c r="F110" s="110"/>
      <c r="G110" s="110"/>
      <c r="H110" s="110"/>
      <c r="I110" s="110"/>
      <c r="J110" s="96" t="s">
        <v>316</v>
      </c>
    </row>
    <row r="111" spans="1:10" ht="40.5" customHeight="1" x14ac:dyDescent="0.25">
      <c r="A111" s="119" t="s">
        <v>6</v>
      </c>
      <c r="B111" s="130"/>
      <c r="C111" s="121" t="s">
        <v>77</v>
      </c>
      <c r="D111" s="110"/>
      <c r="E111" s="110"/>
      <c r="F111" s="110"/>
      <c r="G111" s="110"/>
      <c r="H111" s="110"/>
      <c r="I111" s="110"/>
      <c r="J111" s="96" t="s">
        <v>316</v>
      </c>
    </row>
    <row r="112" spans="1:10" ht="40.5" customHeight="1" x14ac:dyDescent="0.25">
      <c r="A112" s="119" t="s">
        <v>6</v>
      </c>
      <c r="B112" s="130"/>
      <c r="C112" s="121" t="s">
        <v>78</v>
      </c>
      <c r="D112" s="110"/>
      <c r="E112" s="110"/>
      <c r="F112" s="110"/>
      <c r="G112" s="110"/>
      <c r="H112" s="110"/>
      <c r="I112" s="110"/>
      <c r="J112" s="96" t="s">
        <v>316</v>
      </c>
    </row>
    <row r="113" spans="1:10" ht="40.5" customHeight="1" x14ac:dyDescent="0.25">
      <c r="A113" s="119" t="s">
        <v>6</v>
      </c>
      <c r="B113" s="130"/>
      <c r="C113" s="121" t="s">
        <v>79</v>
      </c>
      <c r="D113" s="110"/>
      <c r="E113" s="110"/>
      <c r="F113" s="110"/>
      <c r="G113" s="110"/>
      <c r="H113" s="110"/>
      <c r="I113" s="110"/>
      <c r="J113" s="96" t="s">
        <v>316</v>
      </c>
    </row>
    <row r="114" spans="1:10" ht="40.5" customHeight="1" x14ac:dyDescent="0.25">
      <c r="A114" s="119" t="s">
        <v>6</v>
      </c>
      <c r="B114" s="130"/>
      <c r="C114" s="121" t="s">
        <v>80</v>
      </c>
      <c r="D114" s="110"/>
      <c r="E114" s="110"/>
      <c r="F114" s="110"/>
      <c r="G114" s="110"/>
      <c r="H114" s="110"/>
      <c r="I114" s="110"/>
      <c r="J114" s="96" t="s">
        <v>316</v>
      </c>
    </row>
    <row r="115" spans="1:10" ht="40.5" customHeight="1" x14ac:dyDescent="0.25">
      <c r="A115" s="119" t="s">
        <v>6</v>
      </c>
      <c r="B115" s="130"/>
      <c r="C115" s="121" t="s">
        <v>81</v>
      </c>
      <c r="D115" s="110"/>
      <c r="E115" s="110"/>
      <c r="F115" s="110"/>
      <c r="G115" s="110"/>
      <c r="H115" s="110"/>
      <c r="I115" s="110"/>
      <c r="J115" s="96" t="s">
        <v>316</v>
      </c>
    </row>
    <row r="116" spans="1:10" ht="40.5" customHeight="1" x14ac:dyDescent="0.25">
      <c r="A116" s="119" t="s">
        <v>6</v>
      </c>
      <c r="B116" s="130"/>
      <c r="C116" s="121" t="s">
        <v>82</v>
      </c>
      <c r="D116" s="110"/>
      <c r="E116" s="110"/>
      <c r="F116" s="110"/>
      <c r="G116" s="110"/>
      <c r="H116" s="110"/>
      <c r="I116" s="110"/>
      <c r="J116" s="96" t="s">
        <v>316</v>
      </c>
    </row>
    <row r="117" spans="1:10" ht="40.5" customHeight="1" x14ac:dyDescent="0.25">
      <c r="A117" s="119" t="s">
        <v>6</v>
      </c>
      <c r="B117" s="130"/>
      <c r="C117" s="121" t="s">
        <v>83</v>
      </c>
      <c r="D117" s="110"/>
      <c r="E117" s="110"/>
      <c r="F117" s="110"/>
      <c r="G117" s="110"/>
      <c r="H117" s="110"/>
      <c r="I117" s="110"/>
      <c r="J117" s="96" t="s">
        <v>316</v>
      </c>
    </row>
    <row r="118" spans="1:10" ht="40.5" customHeight="1" x14ac:dyDescent="0.25">
      <c r="A118" s="119" t="s">
        <v>6</v>
      </c>
      <c r="B118" s="130"/>
      <c r="C118" s="121" t="s">
        <v>84</v>
      </c>
      <c r="D118" s="110"/>
      <c r="E118" s="110"/>
      <c r="F118" s="110"/>
      <c r="G118" s="110"/>
      <c r="H118" s="110"/>
      <c r="I118" s="110"/>
      <c r="J118" s="96" t="s">
        <v>316</v>
      </c>
    </row>
    <row r="119" spans="1:10" ht="40.5" customHeight="1" x14ac:dyDescent="0.25">
      <c r="A119" s="119" t="s">
        <v>6</v>
      </c>
      <c r="B119" s="130"/>
      <c r="C119" s="121" t="s">
        <v>85</v>
      </c>
      <c r="D119" s="110"/>
      <c r="E119" s="110"/>
      <c r="F119" s="110"/>
      <c r="G119" s="110"/>
      <c r="H119" s="110"/>
      <c r="I119" s="110"/>
      <c r="J119" s="96" t="s">
        <v>316</v>
      </c>
    </row>
    <row r="120" spans="1:10" ht="40.5" customHeight="1" x14ac:dyDescent="0.25">
      <c r="A120" s="119" t="s">
        <v>6</v>
      </c>
      <c r="B120" s="130"/>
      <c r="C120" s="121" t="s">
        <v>86</v>
      </c>
      <c r="D120" s="110"/>
      <c r="E120" s="110"/>
      <c r="F120" s="110"/>
      <c r="G120" s="110"/>
      <c r="H120" s="110"/>
      <c r="I120" s="110"/>
      <c r="J120" s="96" t="s">
        <v>316</v>
      </c>
    </row>
    <row r="121" spans="1:10" ht="40.5" customHeight="1" x14ac:dyDescent="0.25">
      <c r="A121" s="119" t="s">
        <v>6</v>
      </c>
      <c r="B121" s="130"/>
      <c r="C121" s="121" t="s">
        <v>87</v>
      </c>
      <c r="D121" s="110"/>
      <c r="E121" s="110"/>
      <c r="F121" s="110"/>
      <c r="G121" s="110"/>
      <c r="H121" s="110"/>
      <c r="I121" s="110"/>
      <c r="J121" s="96" t="s">
        <v>316</v>
      </c>
    </row>
    <row r="122" spans="1:10" ht="40.5" customHeight="1" x14ac:dyDescent="0.25">
      <c r="A122" s="119" t="s">
        <v>6</v>
      </c>
      <c r="B122" s="130"/>
      <c r="C122" s="121" t="s">
        <v>88</v>
      </c>
      <c r="D122" s="110"/>
      <c r="E122" s="110"/>
      <c r="F122" s="110"/>
      <c r="G122" s="110"/>
      <c r="H122" s="110"/>
      <c r="I122" s="110"/>
      <c r="J122" s="96" t="s">
        <v>316</v>
      </c>
    </row>
    <row r="123" spans="1:10" ht="40.5" customHeight="1" x14ac:dyDescent="0.25">
      <c r="A123" s="119" t="s">
        <v>6</v>
      </c>
      <c r="B123" s="130"/>
      <c r="C123" s="121" t="s">
        <v>89</v>
      </c>
      <c r="D123" s="110"/>
      <c r="E123" s="110"/>
      <c r="F123" s="110"/>
      <c r="G123" s="110"/>
      <c r="H123" s="110"/>
      <c r="I123" s="110"/>
      <c r="J123" s="96" t="s">
        <v>316</v>
      </c>
    </row>
    <row r="124" spans="1:10" ht="40.5" customHeight="1" x14ac:dyDescent="0.25">
      <c r="A124" s="119" t="s">
        <v>6</v>
      </c>
      <c r="B124" s="130"/>
      <c r="C124" s="121" t="s">
        <v>90</v>
      </c>
      <c r="D124" s="110"/>
      <c r="E124" s="110"/>
      <c r="F124" s="110"/>
      <c r="G124" s="110"/>
      <c r="H124" s="110"/>
      <c r="I124" s="110"/>
      <c r="J124" s="96" t="s">
        <v>316</v>
      </c>
    </row>
    <row r="125" spans="1:10" ht="40.5" customHeight="1" x14ac:dyDescent="0.25">
      <c r="A125" s="119" t="s">
        <v>6</v>
      </c>
      <c r="B125" s="130"/>
      <c r="C125" s="121" t="s">
        <v>91</v>
      </c>
      <c r="D125" s="110"/>
      <c r="E125" s="110"/>
      <c r="F125" s="110"/>
      <c r="G125" s="110"/>
      <c r="H125" s="110"/>
      <c r="I125" s="110"/>
      <c r="J125" s="96" t="s">
        <v>316</v>
      </c>
    </row>
    <row r="126" spans="1:10" ht="40.5" customHeight="1" x14ac:dyDescent="0.25">
      <c r="A126" s="119" t="s">
        <v>6</v>
      </c>
      <c r="B126" s="130"/>
      <c r="C126" s="121" t="s">
        <v>92</v>
      </c>
      <c r="D126" s="110"/>
      <c r="E126" s="110"/>
      <c r="F126" s="110"/>
      <c r="G126" s="110"/>
      <c r="H126" s="110"/>
      <c r="I126" s="110"/>
      <c r="J126" s="96" t="s">
        <v>316</v>
      </c>
    </row>
    <row r="127" spans="1:10" ht="40.5" customHeight="1" x14ac:dyDescent="0.25">
      <c r="A127" s="119" t="s">
        <v>6</v>
      </c>
      <c r="B127" s="130"/>
      <c r="C127" s="121" t="s">
        <v>93</v>
      </c>
      <c r="D127" s="110"/>
      <c r="E127" s="110"/>
      <c r="F127" s="110"/>
      <c r="G127" s="110"/>
      <c r="H127" s="110"/>
      <c r="I127" s="110"/>
      <c r="J127" s="96" t="s">
        <v>316</v>
      </c>
    </row>
    <row r="128" spans="1:10" ht="40.5" customHeight="1" x14ac:dyDescent="0.25">
      <c r="A128" s="119" t="s">
        <v>6</v>
      </c>
      <c r="B128" s="130"/>
      <c r="C128" s="121" t="s">
        <v>94</v>
      </c>
      <c r="D128" s="110"/>
      <c r="E128" s="110"/>
      <c r="F128" s="110"/>
      <c r="G128" s="110"/>
      <c r="H128" s="110"/>
      <c r="I128" s="110"/>
      <c r="J128" s="96" t="s">
        <v>316</v>
      </c>
    </row>
    <row r="129" spans="1:10" ht="40.5" customHeight="1" x14ac:dyDescent="0.25">
      <c r="A129" s="119" t="s">
        <v>6</v>
      </c>
      <c r="B129" s="130"/>
      <c r="C129" s="121" t="s">
        <v>95</v>
      </c>
      <c r="D129" s="110"/>
      <c r="E129" s="110"/>
      <c r="F129" s="110"/>
      <c r="G129" s="110"/>
      <c r="H129" s="110"/>
      <c r="I129" s="110"/>
      <c r="J129" s="96" t="s">
        <v>316</v>
      </c>
    </row>
    <row r="130" spans="1:10" ht="40.5" customHeight="1" x14ac:dyDescent="0.25">
      <c r="A130" s="119" t="s">
        <v>6</v>
      </c>
      <c r="B130" s="130"/>
      <c r="C130" s="121" t="s">
        <v>96</v>
      </c>
      <c r="D130" s="110"/>
      <c r="E130" s="110"/>
      <c r="F130" s="110"/>
      <c r="G130" s="110"/>
      <c r="H130" s="110"/>
      <c r="I130" s="110"/>
      <c r="J130" s="96" t="s">
        <v>316</v>
      </c>
    </row>
    <row r="131" spans="1:10" ht="40.5" customHeight="1" x14ac:dyDescent="0.25">
      <c r="A131" s="119" t="s">
        <v>6</v>
      </c>
      <c r="B131" s="130"/>
      <c r="C131" s="121" t="s">
        <v>97</v>
      </c>
      <c r="D131" s="110"/>
      <c r="E131" s="110"/>
      <c r="F131" s="110"/>
      <c r="G131" s="110"/>
      <c r="H131" s="110"/>
      <c r="I131" s="110"/>
      <c r="J131" s="96" t="s">
        <v>316</v>
      </c>
    </row>
    <row r="132" spans="1:10" ht="40.5" customHeight="1" x14ac:dyDescent="0.25">
      <c r="A132" s="119" t="s">
        <v>6</v>
      </c>
      <c r="B132" s="130"/>
      <c r="C132" s="121" t="s">
        <v>98</v>
      </c>
      <c r="D132" s="110"/>
      <c r="E132" s="110"/>
      <c r="F132" s="110"/>
      <c r="G132" s="110"/>
      <c r="H132" s="110"/>
      <c r="I132" s="110"/>
      <c r="J132" s="96" t="s">
        <v>316</v>
      </c>
    </row>
    <row r="133" spans="1:10" ht="40.5" customHeight="1" x14ac:dyDescent="0.25">
      <c r="A133" s="119" t="s">
        <v>6</v>
      </c>
      <c r="B133" s="130"/>
      <c r="C133" s="121" t="s">
        <v>99</v>
      </c>
      <c r="D133" s="110"/>
      <c r="E133" s="110"/>
      <c r="F133" s="110"/>
      <c r="G133" s="110"/>
      <c r="H133" s="110"/>
      <c r="I133" s="110"/>
      <c r="J133" s="96" t="s">
        <v>316</v>
      </c>
    </row>
    <row r="134" spans="1:10" ht="40.5" customHeight="1" x14ac:dyDescent="0.25">
      <c r="A134" s="119" t="s">
        <v>6</v>
      </c>
      <c r="B134" s="130"/>
      <c r="C134" s="121" t="s">
        <v>100</v>
      </c>
      <c r="D134" s="110"/>
      <c r="E134" s="110"/>
      <c r="F134" s="110"/>
      <c r="G134" s="110"/>
      <c r="H134" s="110"/>
      <c r="I134" s="110"/>
      <c r="J134" s="96" t="s">
        <v>316</v>
      </c>
    </row>
    <row r="135" spans="1:10" ht="40.5" customHeight="1" x14ac:dyDescent="0.25">
      <c r="A135" s="119" t="s">
        <v>6</v>
      </c>
      <c r="B135" s="130"/>
      <c r="C135" s="121" t="s">
        <v>101</v>
      </c>
      <c r="D135" s="110"/>
      <c r="E135" s="110"/>
      <c r="F135" s="110"/>
      <c r="G135" s="110"/>
      <c r="H135" s="110"/>
      <c r="I135" s="110"/>
      <c r="J135" s="96" t="s">
        <v>316</v>
      </c>
    </row>
    <row r="136" spans="1:10" ht="40.5" customHeight="1" x14ac:dyDescent="0.25">
      <c r="A136" s="119" t="s">
        <v>6</v>
      </c>
      <c r="B136" s="130"/>
      <c r="C136" s="121" t="s">
        <v>102</v>
      </c>
      <c r="D136" s="110"/>
      <c r="E136" s="110"/>
      <c r="F136" s="110"/>
      <c r="G136" s="110"/>
      <c r="H136" s="110"/>
      <c r="I136" s="110"/>
      <c r="J136" s="96" t="s">
        <v>316</v>
      </c>
    </row>
    <row r="137" spans="1:10" ht="40.5" customHeight="1" x14ac:dyDescent="0.25">
      <c r="A137" s="119" t="s">
        <v>6</v>
      </c>
      <c r="B137" s="130"/>
      <c r="C137" s="121" t="s">
        <v>103</v>
      </c>
      <c r="D137" s="110"/>
      <c r="E137" s="110"/>
      <c r="F137" s="110"/>
      <c r="G137" s="110"/>
      <c r="H137" s="110"/>
      <c r="I137" s="110"/>
      <c r="J137" s="96" t="s">
        <v>316</v>
      </c>
    </row>
    <row r="138" spans="1:10" ht="40.5" customHeight="1" x14ac:dyDescent="0.25">
      <c r="A138" s="119" t="s">
        <v>6</v>
      </c>
      <c r="B138" s="130"/>
      <c r="C138" s="121" t="s">
        <v>104</v>
      </c>
      <c r="D138" s="110"/>
      <c r="E138" s="110"/>
      <c r="F138" s="110"/>
      <c r="G138" s="110"/>
      <c r="H138" s="110"/>
      <c r="I138" s="110"/>
      <c r="J138" s="96" t="s">
        <v>316</v>
      </c>
    </row>
    <row r="139" spans="1:10" ht="40.5" customHeight="1" x14ac:dyDescent="0.25">
      <c r="A139" s="119" t="s">
        <v>6</v>
      </c>
      <c r="B139" s="130"/>
      <c r="C139" s="121" t="s">
        <v>105</v>
      </c>
      <c r="D139" s="110"/>
      <c r="E139" s="110"/>
      <c r="F139" s="110"/>
      <c r="G139" s="110"/>
      <c r="H139" s="110"/>
      <c r="I139" s="110"/>
      <c r="J139" s="96" t="s">
        <v>316</v>
      </c>
    </row>
    <row r="140" spans="1:10" ht="40.5" customHeight="1" x14ac:dyDescent="0.25">
      <c r="A140" s="119" t="s">
        <v>6</v>
      </c>
      <c r="B140" s="130"/>
      <c r="C140" s="121" t="s">
        <v>106</v>
      </c>
      <c r="D140" s="110"/>
      <c r="E140" s="110"/>
      <c r="F140" s="110"/>
      <c r="G140" s="110"/>
      <c r="H140" s="110"/>
      <c r="I140" s="110"/>
      <c r="J140" s="96" t="s">
        <v>316</v>
      </c>
    </row>
    <row r="141" spans="1:10" ht="40.5" customHeight="1" x14ac:dyDescent="0.25">
      <c r="A141" s="119" t="s">
        <v>6</v>
      </c>
      <c r="B141" s="130"/>
      <c r="C141" s="121" t="s">
        <v>107</v>
      </c>
      <c r="D141" s="110"/>
      <c r="E141" s="110"/>
      <c r="F141" s="110"/>
      <c r="G141" s="110"/>
      <c r="H141" s="110"/>
      <c r="I141" s="110"/>
      <c r="J141" s="96" t="s">
        <v>316</v>
      </c>
    </row>
    <row r="142" spans="1:10" ht="40.5" customHeight="1" x14ac:dyDescent="0.25">
      <c r="A142" s="119" t="s">
        <v>6</v>
      </c>
      <c r="B142" s="130"/>
      <c r="C142" s="121" t="s">
        <v>108</v>
      </c>
      <c r="D142" s="110"/>
      <c r="E142" s="110"/>
      <c r="F142" s="110"/>
      <c r="G142" s="110"/>
      <c r="H142" s="110"/>
      <c r="I142" s="110"/>
      <c r="J142" s="96" t="s">
        <v>316</v>
      </c>
    </row>
    <row r="143" spans="1:10" ht="40.5" customHeight="1" x14ac:dyDescent="0.25">
      <c r="A143" s="119" t="s">
        <v>6</v>
      </c>
      <c r="B143" s="130"/>
      <c r="C143" s="121" t="s">
        <v>109</v>
      </c>
      <c r="D143" s="110"/>
      <c r="E143" s="110"/>
      <c r="F143" s="110"/>
      <c r="G143" s="110"/>
      <c r="H143" s="110"/>
      <c r="I143" s="110"/>
      <c r="J143" s="96" t="s">
        <v>316</v>
      </c>
    </row>
    <row r="144" spans="1:10" ht="40.5" customHeight="1" x14ac:dyDescent="0.25">
      <c r="A144" s="119" t="s">
        <v>6</v>
      </c>
      <c r="B144" s="130"/>
      <c r="C144" s="121" t="s">
        <v>110</v>
      </c>
      <c r="D144" s="110"/>
      <c r="E144" s="110"/>
      <c r="F144" s="110"/>
      <c r="G144" s="110"/>
      <c r="H144" s="110"/>
      <c r="I144" s="110"/>
      <c r="J144" s="96" t="s">
        <v>316</v>
      </c>
    </row>
    <row r="145" spans="1:10" ht="40.5" customHeight="1" x14ac:dyDescent="0.25">
      <c r="A145" s="119" t="s">
        <v>6</v>
      </c>
      <c r="B145" s="130"/>
      <c r="C145" s="121" t="s">
        <v>111</v>
      </c>
      <c r="D145" s="110"/>
      <c r="E145" s="110"/>
      <c r="F145" s="110"/>
      <c r="G145" s="110"/>
      <c r="H145" s="110"/>
      <c r="I145" s="110"/>
      <c r="J145" s="96" t="s">
        <v>316</v>
      </c>
    </row>
    <row r="146" spans="1:10" ht="40.5" customHeight="1" x14ac:dyDescent="0.25">
      <c r="A146" s="119" t="s">
        <v>6</v>
      </c>
      <c r="B146" s="130"/>
      <c r="C146" s="121" t="s">
        <v>112</v>
      </c>
      <c r="D146" s="110"/>
      <c r="E146" s="110"/>
      <c r="F146" s="110"/>
      <c r="G146" s="110"/>
      <c r="H146" s="110"/>
      <c r="I146" s="110"/>
      <c r="J146" s="96" t="s">
        <v>316</v>
      </c>
    </row>
    <row r="147" spans="1:10" ht="40.5" customHeight="1" x14ac:dyDescent="0.25">
      <c r="A147" s="119" t="s">
        <v>6</v>
      </c>
      <c r="B147" s="130"/>
      <c r="C147" s="121" t="s">
        <v>113</v>
      </c>
      <c r="D147" s="110"/>
      <c r="E147" s="110"/>
      <c r="F147" s="110"/>
      <c r="G147" s="110"/>
      <c r="H147" s="110"/>
      <c r="I147" s="110"/>
      <c r="J147" s="96" t="s">
        <v>316</v>
      </c>
    </row>
    <row r="148" spans="1:10" ht="40.5" customHeight="1" x14ac:dyDescent="0.25">
      <c r="A148" s="119" t="s">
        <v>6</v>
      </c>
      <c r="B148" s="130"/>
      <c r="C148" s="121" t="s">
        <v>114</v>
      </c>
      <c r="D148" s="110"/>
      <c r="E148" s="110"/>
      <c r="F148" s="110"/>
      <c r="G148" s="110"/>
      <c r="H148" s="110"/>
      <c r="I148" s="110"/>
      <c r="J148" s="96" t="s">
        <v>316</v>
      </c>
    </row>
    <row r="149" spans="1:10" ht="40.5" customHeight="1" x14ac:dyDescent="0.25">
      <c r="A149" s="119" t="s">
        <v>6</v>
      </c>
      <c r="B149" s="130"/>
      <c r="C149" s="121" t="s">
        <v>115</v>
      </c>
      <c r="D149" s="110"/>
      <c r="E149" s="110"/>
      <c r="F149" s="110"/>
      <c r="G149" s="110"/>
      <c r="H149" s="110"/>
      <c r="I149" s="110"/>
      <c r="J149" s="96" t="s">
        <v>316</v>
      </c>
    </row>
    <row r="150" spans="1:10" ht="40.5" customHeight="1" x14ac:dyDescent="0.25">
      <c r="A150" s="119" t="s">
        <v>6</v>
      </c>
      <c r="B150" s="130"/>
      <c r="C150" s="121" t="s">
        <v>116</v>
      </c>
      <c r="D150" s="110"/>
      <c r="E150" s="110"/>
      <c r="F150" s="110"/>
      <c r="G150" s="110"/>
      <c r="H150" s="110"/>
      <c r="I150" s="110"/>
      <c r="J150" s="96" t="s">
        <v>316</v>
      </c>
    </row>
    <row r="151" spans="1:10" ht="40.5" customHeight="1" x14ac:dyDescent="0.25">
      <c r="A151" s="119" t="s">
        <v>6</v>
      </c>
      <c r="B151" s="130"/>
      <c r="C151" s="121" t="s">
        <v>117</v>
      </c>
      <c r="D151" s="110"/>
      <c r="E151" s="110"/>
      <c r="F151" s="110"/>
      <c r="G151" s="110"/>
      <c r="H151" s="110"/>
      <c r="I151" s="110"/>
      <c r="J151" s="96" t="s">
        <v>316</v>
      </c>
    </row>
    <row r="152" spans="1:10" ht="40.5" customHeight="1" x14ac:dyDescent="0.25">
      <c r="A152" s="119" t="s">
        <v>6</v>
      </c>
      <c r="B152" s="130"/>
      <c r="C152" s="121" t="s">
        <v>118</v>
      </c>
      <c r="D152" s="110"/>
      <c r="E152" s="110"/>
      <c r="F152" s="110"/>
      <c r="G152" s="110"/>
      <c r="H152" s="110"/>
      <c r="I152" s="110"/>
      <c r="J152" s="96" t="s">
        <v>316</v>
      </c>
    </row>
    <row r="153" spans="1:10" ht="40.5" customHeight="1" x14ac:dyDescent="0.25">
      <c r="A153" s="119" t="s">
        <v>6</v>
      </c>
      <c r="B153" s="130"/>
      <c r="C153" s="121" t="s">
        <v>119</v>
      </c>
      <c r="D153" s="110"/>
      <c r="E153" s="110"/>
      <c r="F153" s="110"/>
      <c r="G153" s="110"/>
      <c r="H153" s="110"/>
      <c r="I153" s="110"/>
      <c r="J153" s="96" t="s">
        <v>316</v>
      </c>
    </row>
    <row r="154" spans="1:10" ht="40.5" customHeight="1" x14ac:dyDescent="0.25">
      <c r="A154" s="119" t="s">
        <v>6</v>
      </c>
      <c r="B154" s="130"/>
      <c r="C154" s="121" t="s">
        <v>120</v>
      </c>
      <c r="D154" s="110"/>
      <c r="E154" s="110"/>
      <c r="F154" s="110"/>
      <c r="G154" s="110"/>
      <c r="H154" s="110"/>
      <c r="I154" s="110"/>
      <c r="J154" s="96" t="s">
        <v>316</v>
      </c>
    </row>
    <row r="155" spans="1:10" ht="40.5" customHeight="1" x14ac:dyDescent="0.25">
      <c r="A155" s="119" t="s">
        <v>6</v>
      </c>
      <c r="B155" s="130"/>
      <c r="C155" s="121" t="s">
        <v>121</v>
      </c>
      <c r="D155" s="110"/>
      <c r="E155" s="110"/>
      <c r="F155" s="110"/>
      <c r="G155" s="110"/>
      <c r="H155" s="110"/>
      <c r="I155" s="110"/>
      <c r="J155" s="96" t="s">
        <v>316</v>
      </c>
    </row>
    <row r="156" spans="1:10" ht="40.5" customHeight="1" x14ac:dyDescent="0.25">
      <c r="A156" s="119" t="s">
        <v>6</v>
      </c>
      <c r="B156" s="130"/>
      <c r="C156" s="121" t="s">
        <v>122</v>
      </c>
      <c r="D156" s="110"/>
      <c r="E156" s="110"/>
      <c r="F156" s="110"/>
      <c r="G156" s="110"/>
      <c r="H156" s="110"/>
      <c r="I156" s="110"/>
      <c r="J156" s="96" t="s">
        <v>316</v>
      </c>
    </row>
    <row r="157" spans="1:10" ht="40.5" customHeight="1" x14ac:dyDescent="0.25">
      <c r="A157" s="119" t="s">
        <v>6</v>
      </c>
      <c r="B157" s="130"/>
      <c r="C157" s="121" t="s">
        <v>123</v>
      </c>
      <c r="D157" s="110"/>
      <c r="E157" s="110"/>
      <c r="F157" s="110"/>
      <c r="G157" s="110"/>
      <c r="H157" s="110"/>
      <c r="I157" s="110"/>
      <c r="J157" s="96" t="s">
        <v>316</v>
      </c>
    </row>
    <row r="158" spans="1:10" ht="40.5" customHeight="1" x14ac:dyDescent="0.25">
      <c r="A158" s="119" t="s">
        <v>6</v>
      </c>
      <c r="B158" s="130"/>
      <c r="C158" s="121" t="s">
        <v>124</v>
      </c>
      <c r="D158" s="110"/>
      <c r="E158" s="110"/>
      <c r="F158" s="110"/>
      <c r="G158" s="110"/>
      <c r="H158" s="110"/>
      <c r="I158" s="110"/>
      <c r="J158" s="96" t="s">
        <v>316</v>
      </c>
    </row>
    <row r="159" spans="1:10" ht="40.5" customHeight="1" x14ac:dyDescent="0.25">
      <c r="A159" s="119" t="s">
        <v>6</v>
      </c>
      <c r="B159" s="130"/>
      <c r="C159" s="121" t="s">
        <v>125</v>
      </c>
      <c r="D159" s="110"/>
      <c r="E159" s="110"/>
      <c r="F159" s="110"/>
      <c r="G159" s="110"/>
      <c r="H159" s="110"/>
      <c r="I159" s="110"/>
      <c r="J159" s="96" t="s">
        <v>316</v>
      </c>
    </row>
    <row r="160" spans="1:10" ht="40.5" customHeight="1" x14ac:dyDescent="0.25">
      <c r="A160" s="119" t="s">
        <v>6</v>
      </c>
      <c r="B160" s="130"/>
      <c r="C160" s="121" t="s">
        <v>126</v>
      </c>
      <c r="D160" s="110"/>
      <c r="E160" s="110"/>
      <c r="F160" s="110"/>
      <c r="G160" s="110"/>
      <c r="H160" s="110"/>
      <c r="I160" s="110"/>
      <c r="J160" s="96" t="s">
        <v>316</v>
      </c>
    </row>
    <row r="161" spans="1:10" ht="40.5" customHeight="1" x14ac:dyDescent="0.25">
      <c r="A161" s="119" t="s">
        <v>6</v>
      </c>
      <c r="B161" s="130"/>
      <c r="C161" s="121" t="s">
        <v>127</v>
      </c>
      <c r="D161" s="110"/>
      <c r="E161" s="110"/>
      <c r="F161" s="110"/>
      <c r="G161" s="110"/>
      <c r="H161" s="110"/>
      <c r="I161" s="110"/>
      <c r="J161" s="96" t="s">
        <v>316</v>
      </c>
    </row>
    <row r="162" spans="1:10" ht="40.5" customHeight="1" x14ac:dyDescent="0.25">
      <c r="A162" s="119" t="s">
        <v>6</v>
      </c>
      <c r="B162" s="130"/>
      <c r="C162" s="121" t="s">
        <v>128</v>
      </c>
      <c r="D162" s="110"/>
      <c r="E162" s="110"/>
      <c r="F162" s="110"/>
      <c r="G162" s="110"/>
      <c r="H162" s="110"/>
      <c r="I162" s="110"/>
      <c r="J162" s="96" t="s">
        <v>316</v>
      </c>
    </row>
    <row r="163" spans="1:10" ht="40.5" customHeight="1" x14ac:dyDescent="0.25">
      <c r="A163" s="119" t="s">
        <v>6</v>
      </c>
      <c r="B163" s="130"/>
      <c r="C163" s="121" t="s">
        <v>129</v>
      </c>
      <c r="D163" s="110"/>
      <c r="E163" s="110"/>
      <c r="F163" s="110"/>
      <c r="G163" s="110"/>
      <c r="H163" s="110"/>
      <c r="I163" s="110"/>
      <c r="J163" s="96" t="s">
        <v>316</v>
      </c>
    </row>
    <row r="164" spans="1:10" ht="40.5" customHeight="1" x14ac:dyDescent="0.25">
      <c r="A164" s="119" t="s">
        <v>6</v>
      </c>
      <c r="B164" s="130"/>
      <c r="C164" s="121" t="s">
        <v>130</v>
      </c>
      <c r="D164" s="110"/>
      <c r="E164" s="110"/>
      <c r="F164" s="110"/>
      <c r="G164" s="110"/>
      <c r="H164" s="110"/>
      <c r="I164" s="110"/>
      <c r="J164" s="96" t="s">
        <v>316</v>
      </c>
    </row>
    <row r="165" spans="1:10" ht="40.5" customHeight="1" x14ac:dyDescent="0.25">
      <c r="A165" s="119" t="s">
        <v>6</v>
      </c>
      <c r="B165" s="130"/>
      <c r="C165" s="121" t="s">
        <v>131</v>
      </c>
      <c r="D165" s="110"/>
      <c r="E165" s="110"/>
      <c r="F165" s="110"/>
      <c r="G165" s="110"/>
      <c r="H165" s="110"/>
      <c r="I165" s="110"/>
      <c r="J165" s="96" t="s">
        <v>316</v>
      </c>
    </row>
    <row r="166" spans="1:10" ht="40.5" customHeight="1" x14ac:dyDescent="0.25">
      <c r="A166" s="119" t="s">
        <v>6</v>
      </c>
      <c r="B166" s="130"/>
      <c r="C166" s="121" t="s">
        <v>132</v>
      </c>
      <c r="D166" s="110"/>
      <c r="E166" s="110"/>
      <c r="F166" s="110"/>
      <c r="G166" s="110"/>
      <c r="H166" s="110"/>
      <c r="I166" s="110"/>
      <c r="J166" s="96" t="s">
        <v>316</v>
      </c>
    </row>
    <row r="167" spans="1:10" ht="40.5" customHeight="1" x14ac:dyDescent="0.25">
      <c r="A167" s="119" t="s">
        <v>6</v>
      </c>
      <c r="B167" s="130"/>
      <c r="C167" s="121" t="s">
        <v>133</v>
      </c>
      <c r="D167" s="110"/>
      <c r="E167" s="110"/>
      <c r="F167" s="110"/>
      <c r="G167" s="110"/>
      <c r="H167" s="110"/>
      <c r="I167" s="110"/>
      <c r="J167" s="96" t="s">
        <v>316</v>
      </c>
    </row>
    <row r="168" spans="1:10" ht="40.5" customHeight="1" x14ac:dyDescent="0.25">
      <c r="A168" s="119" t="s">
        <v>6</v>
      </c>
      <c r="B168" s="130"/>
      <c r="C168" s="121" t="s">
        <v>134</v>
      </c>
      <c r="D168" s="110"/>
      <c r="E168" s="110"/>
      <c r="F168" s="110"/>
      <c r="G168" s="110"/>
      <c r="H168" s="110"/>
      <c r="I168" s="110"/>
      <c r="J168" s="96" t="s">
        <v>316</v>
      </c>
    </row>
    <row r="169" spans="1:10" ht="40.5" customHeight="1" x14ac:dyDescent="0.25">
      <c r="A169" s="119" t="s">
        <v>6</v>
      </c>
      <c r="B169" s="130"/>
      <c r="C169" s="121" t="s">
        <v>135</v>
      </c>
      <c r="D169" s="110"/>
      <c r="E169" s="110"/>
      <c r="F169" s="110"/>
      <c r="G169" s="110"/>
      <c r="H169" s="110"/>
      <c r="I169" s="110"/>
      <c r="J169" s="96" t="s">
        <v>316</v>
      </c>
    </row>
    <row r="170" spans="1:10" ht="40.5" customHeight="1" x14ac:dyDescent="0.25">
      <c r="A170" s="119" t="s">
        <v>6</v>
      </c>
      <c r="B170" s="130"/>
      <c r="C170" s="121" t="s">
        <v>136</v>
      </c>
      <c r="D170" s="110"/>
      <c r="E170" s="110"/>
      <c r="F170" s="110"/>
      <c r="G170" s="110"/>
      <c r="H170" s="110"/>
      <c r="I170" s="110"/>
      <c r="J170" s="96" t="s">
        <v>316</v>
      </c>
    </row>
    <row r="171" spans="1:10" ht="40.5" customHeight="1" x14ac:dyDescent="0.25">
      <c r="A171" s="119" t="s">
        <v>6</v>
      </c>
      <c r="B171" s="130"/>
      <c r="C171" s="121" t="s">
        <v>137</v>
      </c>
      <c r="D171" s="110"/>
      <c r="E171" s="110"/>
      <c r="F171" s="110"/>
      <c r="G171" s="110"/>
      <c r="H171" s="110"/>
      <c r="I171" s="110"/>
      <c r="J171" s="96" t="s">
        <v>316</v>
      </c>
    </row>
    <row r="172" spans="1:10" ht="40.5" customHeight="1" x14ac:dyDescent="0.25">
      <c r="A172" s="119" t="s">
        <v>6</v>
      </c>
      <c r="B172" s="130"/>
      <c r="C172" s="121" t="s">
        <v>138</v>
      </c>
      <c r="D172" s="110"/>
      <c r="E172" s="110"/>
      <c r="F172" s="110"/>
      <c r="G172" s="110"/>
      <c r="H172" s="110"/>
      <c r="I172" s="110"/>
      <c r="J172" s="96" t="s">
        <v>316</v>
      </c>
    </row>
    <row r="173" spans="1:10" ht="40.5" customHeight="1" x14ac:dyDescent="0.25">
      <c r="A173" s="119" t="s">
        <v>6</v>
      </c>
      <c r="B173" s="130"/>
      <c r="C173" s="121" t="s">
        <v>139</v>
      </c>
      <c r="D173" s="110"/>
      <c r="E173" s="110"/>
      <c r="F173" s="110"/>
      <c r="G173" s="110"/>
      <c r="H173" s="110"/>
      <c r="I173" s="110"/>
      <c r="J173" s="96" t="s">
        <v>316</v>
      </c>
    </row>
    <row r="174" spans="1:10" ht="40.5" customHeight="1" x14ac:dyDescent="0.25">
      <c r="A174" s="119" t="s">
        <v>6</v>
      </c>
      <c r="B174" s="130"/>
      <c r="C174" s="121" t="s">
        <v>140</v>
      </c>
      <c r="D174" s="110"/>
      <c r="E174" s="110"/>
      <c r="F174" s="110"/>
      <c r="G174" s="110"/>
      <c r="H174" s="110"/>
      <c r="I174" s="110"/>
      <c r="J174" s="96" t="s">
        <v>316</v>
      </c>
    </row>
    <row r="175" spans="1:10" ht="40.5" customHeight="1" x14ac:dyDescent="0.25">
      <c r="A175" s="119" t="s">
        <v>6</v>
      </c>
      <c r="B175" s="130"/>
      <c r="C175" s="121" t="s">
        <v>141</v>
      </c>
      <c r="D175" s="110"/>
      <c r="E175" s="110"/>
      <c r="F175" s="110"/>
      <c r="G175" s="110"/>
      <c r="H175" s="110"/>
      <c r="I175" s="110"/>
      <c r="J175" s="96" t="s">
        <v>316</v>
      </c>
    </row>
    <row r="176" spans="1:10" ht="40.5" customHeight="1" x14ac:dyDescent="0.25">
      <c r="A176" s="119" t="s">
        <v>6</v>
      </c>
      <c r="B176" s="130"/>
      <c r="C176" s="121" t="s">
        <v>142</v>
      </c>
      <c r="D176" s="110"/>
      <c r="E176" s="110"/>
      <c r="F176" s="110"/>
      <c r="G176" s="110"/>
      <c r="H176" s="110"/>
      <c r="I176" s="110"/>
      <c r="J176" s="96" t="s">
        <v>316</v>
      </c>
    </row>
    <row r="177" spans="1:10" ht="40.5" customHeight="1" x14ac:dyDescent="0.25">
      <c r="A177" s="119" t="s">
        <v>6</v>
      </c>
      <c r="B177" s="130"/>
      <c r="C177" s="121" t="s">
        <v>143</v>
      </c>
      <c r="D177" s="110"/>
      <c r="E177" s="110"/>
      <c r="F177" s="110"/>
      <c r="G177" s="110"/>
      <c r="H177" s="110"/>
      <c r="I177" s="110"/>
      <c r="J177" s="96" t="s">
        <v>316</v>
      </c>
    </row>
    <row r="178" spans="1:10" ht="40.5" customHeight="1" x14ac:dyDescent="0.25">
      <c r="A178" s="119" t="s">
        <v>6</v>
      </c>
      <c r="B178" s="130"/>
      <c r="C178" s="121" t="s">
        <v>144</v>
      </c>
      <c r="D178" s="110"/>
      <c r="E178" s="110"/>
      <c r="F178" s="110"/>
      <c r="G178" s="110"/>
      <c r="H178" s="110"/>
      <c r="I178" s="110"/>
      <c r="J178" s="96" t="s">
        <v>316</v>
      </c>
    </row>
    <row r="179" spans="1:10" ht="40.5" customHeight="1" x14ac:dyDescent="0.25">
      <c r="A179" s="119" t="s">
        <v>6</v>
      </c>
      <c r="B179" s="130"/>
      <c r="C179" s="121" t="s">
        <v>145</v>
      </c>
      <c r="D179" s="110"/>
      <c r="E179" s="110"/>
      <c r="F179" s="110"/>
      <c r="G179" s="110"/>
      <c r="H179" s="110"/>
      <c r="I179" s="110"/>
      <c r="J179" s="96" t="s">
        <v>316</v>
      </c>
    </row>
    <row r="180" spans="1:10" ht="40.5" customHeight="1" x14ac:dyDescent="0.25">
      <c r="A180" s="119" t="s">
        <v>6</v>
      </c>
      <c r="B180" s="130"/>
      <c r="C180" s="121" t="s">
        <v>146</v>
      </c>
      <c r="D180" s="110"/>
      <c r="E180" s="110"/>
      <c r="F180" s="110"/>
      <c r="G180" s="110"/>
      <c r="H180" s="110"/>
      <c r="I180" s="110"/>
      <c r="J180" s="96" t="s">
        <v>316</v>
      </c>
    </row>
    <row r="181" spans="1:10" ht="40.5" customHeight="1" x14ac:dyDescent="0.25">
      <c r="A181" s="119" t="s">
        <v>6</v>
      </c>
      <c r="B181" s="130"/>
      <c r="C181" s="121" t="s">
        <v>147</v>
      </c>
      <c r="D181" s="110"/>
      <c r="E181" s="110"/>
      <c r="F181" s="110"/>
      <c r="G181" s="110"/>
      <c r="H181" s="110"/>
      <c r="I181" s="110"/>
      <c r="J181" s="96" t="s">
        <v>316</v>
      </c>
    </row>
    <row r="182" spans="1:10" ht="40.5" customHeight="1" x14ac:dyDescent="0.25">
      <c r="A182" s="119" t="s">
        <v>6</v>
      </c>
      <c r="B182" s="130"/>
      <c r="C182" s="121" t="s">
        <v>148</v>
      </c>
      <c r="D182" s="110"/>
      <c r="E182" s="110"/>
      <c r="F182" s="110"/>
      <c r="G182" s="110"/>
      <c r="H182" s="110"/>
      <c r="I182" s="110"/>
      <c r="J182" s="96" t="s">
        <v>316</v>
      </c>
    </row>
    <row r="183" spans="1:10" ht="40.5" customHeight="1" x14ac:dyDescent="0.25">
      <c r="A183" s="119" t="s">
        <v>6</v>
      </c>
      <c r="B183" s="130"/>
      <c r="C183" s="121" t="s">
        <v>149</v>
      </c>
      <c r="D183" s="110"/>
      <c r="E183" s="110"/>
      <c r="F183" s="110"/>
      <c r="G183" s="110"/>
      <c r="H183" s="110"/>
      <c r="I183" s="110"/>
      <c r="J183" s="96" t="s">
        <v>316</v>
      </c>
    </row>
    <row r="184" spans="1:10" ht="40.5" customHeight="1" x14ac:dyDescent="0.25">
      <c r="A184" s="119" t="s">
        <v>6</v>
      </c>
      <c r="B184" s="130"/>
      <c r="C184" s="121" t="s">
        <v>150</v>
      </c>
      <c r="D184" s="110"/>
      <c r="E184" s="110"/>
      <c r="F184" s="110"/>
      <c r="G184" s="110"/>
      <c r="H184" s="110"/>
      <c r="I184" s="110"/>
      <c r="J184" s="96" t="s">
        <v>316</v>
      </c>
    </row>
    <row r="185" spans="1:10" ht="40.5" customHeight="1" x14ac:dyDescent="0.25">
      <c r="A185" s="119" t="s">
        <v>6</v>
      </c>
      <c r="B185" s="130"/>
      <c r="C185" s="121" t="s">
        <v>151</v>
      </c>
      <c r="D185" s="110"/>
      <c r="E185" s="110"/>
      <c r="F185" s="110"/>
      <c r="G185" s="110"/>
      <c r="H185" s="110"/>
      <c r="I185" s="110"/>
      <c r="J185" s="96" t="s">
        <v>316</v>
      </c>
    </row>
    <row r="186" spans="1:10" ht="40.5" customHeight="1" x14ac:dyDescent="0.25">
      <c r="A186" s="119" t="s">
        <v>6</v>
      </c>
      <c r="B186" s="130"/>
      <c r="C186" s="121" t="s">
        <v>152</v>
      </c>
      <c r="D186" s="110"/>
      <c r="E186" s="110"/>
      <c r="F186" s="110"/>
      <c r="G186" s="110"/>
      <c r="H186" s="110"/>
      <c r="I186" s="110"/>
      <c r="J186" s="96" t="s">
        <v>316</v>
      </c>
    </row>
    <row r="187" spans="1:10" ht="40.5" customHeight="1" x14ac:dyDescent="0.25">
      <c r="A187" s="119" t="s">
        <v>6</v>
      </c>
      <c r="B187" s="130"/>
      <c r="C187" s="121" t="s">
        <v>153</v>
      </c>
      <c r="D187" s="110"/>
      <c r="E187" s="110"/>
      <c r="F187" s="110"/>
      <c r="G187" s="110"/>
      <c r="H187" s="110"/>
      <c r="I187" s="110"/>
      <c r="J187" s="96" t="s">
        <v>316</v>
      </c>
    </row>
    <row r="188" spans="1:10" ht="40.5" customHeight="1" x14ac:dyDescent="0.25">
      <c r="A188" s="119" t="s">
        <v>6</v>
      </c>
      <c r="B188" s="130"/>
      <c r="C188" s="121" t="s">
        <v>154</v>
      </c>
      <c r="D188" s="110"/>
      <c r="E188" s="110"/>
      <c r="F188" s="110"/>
      <c r="G188" s="110"/>
      <c r="H188" s="110"/>
      <c r="I188" s="110"/>
      <c r="J188" s="96" t="s">
        <v>316</v>
      </c>
    </row>
    <row r="189" spans="1:10" ht="40.5" customHeight="1" x14ac:dyDescent="0.25">
      <c r="A189" s="119" t="s">
        <v>6</v>
      </c>
      <c r="B189" s="130"/>
      <c r="C189" s="121" t="s">
        <v>155</v>
      </c>
      <c r="D189" s="110"/>
      <c r="E189" s="110"/>
      <c r="F189" s="110"/>
      <c r="G189" s="110"/>
      <c r="H189" s="110"/>
      <c r="I189" s="110"/>
      <c r="J189" s="96" t="s">
        <v>316</v>
      </c>
    </row>
    <row r="190" spans="1:10" ht="40.5" customHeight="1" x14ac:dyDescent="0.25">
      <c r="A190" s="119" t="s">
        <v>6</v>
      </c>
      <c r="B190" s="130"/>
      <c r="C190" s="121" t="s">
        <v>156</v>
      </c>
      <c r="D190" s="110"/>
      <c r="E190" s="110"/>
      <c r="F190" s="110"/>
      <c r="G190" s="110"/>
      <c r="H190" s="110"/>
      <c r="I190" s="110"/>
      <c r="J190" s="96" t="s">
        <v>316</v>
      </c>
    </row>
    <row r="191" spans="1:10" ht="40.5" customHeight="1" x14ac:dyDescent="0.25">
      <c r="A191" s="119" t="s">
        <v>6</v>
      </c>
      <c r="B191" s="130"/>
      <c r="C191" s="121" t="s">
        <v>157</v>
      </c>
      <c r="D191" s="110"/>
      <c r="E191" s="110"/>
      <c r="F191" s="110"/>
      <c r="G191" s="110"/>
      <c r="H191" s="110"/>
      <c r="I191" s="110"/>
      <c r="J191" s="96" t="s">
        <v>316</v>
      </c>
    </row>
    <row r="192" spans="1:10" ht="40.5" customHeight="1" x14ac:dyDescent="0.25">
      <c r="A192" s="119" t="s">
        <v>6</v>
      </c>
      <c r="B192" s="130"/>
      <c r="C192" s="121" t="s">
        <v>158</v>
      </c>
      <c r="D192" s="110"/>
      <c r="E192" s="110"/>
      <c r="F192" s="110"/>
      <c r="G192" s="110"/>
      <c r="H192" s="110"/>
      <c r="I192" s="110"/>
      <c r="J192" s="96" t="s">
        <v>316</v>
      </c>
    </row>
    <row r="193" spans="1:10" ht="40.5" customHeight="1" x14ac:dyDescent="0.25">
      <c r="A193" s="119" t="s">
        <v>6</v>
      </c>
      <c r="B193" s="130"/>
      <c r="C193" s="121" t="s">
        <v>159</v>
      </c>
      <c r="D193" s="110"/>
      <c r="E193" s="110"/>
      <c r="F193" s="110"/>
      <c r="G193" s="110"/>
      <c r="H193" s="110"/>
      <c r="I193" s="110"/>
      <c r="J193" s="96" t="s">
        <v>316</v>
      </c>
    </row>
    <row r="194" spans="1:10" ht="40.5" customHeight="1" x14ac:dyDescent="0.25">
      <c r="A194" s="119" t="s">
        <v>6</v>
      </c>
      <c r="B194" s="130"/>
      <c r="C194" s="121" t="s">
        <v>160</v>
      </c>
      <c r="D194" s="110"/>
      <c r="E194" s="110"/>
      <c r="F194" s="110"/>
      <c r="G194" s="110"/>
      <c r="H194" s="110"/>
      <c r="I194" s="110"/>
      <c r="J194" s="96" t="s">
        <v>316</v>
      </c>
    </row>
    <row r="195" spans="1:10" ht="40.5" customHeight="1" x14ac:dyDescent="0.25">
      <c r="A195" s="119" t="s">
        <v>6</v>
      </c>
      <c r="B195" s="130"/>
      <c r="C195" s="121" t="s">
        <v>161</v>
      </c>
      <c r="D195" s="110"/>
      <c r="E195" s="110"/>
      <c r="F195" s="110"/>
      <c r="G195" s="110"/>
      <c r="H195" s="110"/>
      <c r="I195" s="110"/>
      <c r="J195" s="96" t="s">
        <v>316</v>
      </c>
    </row>
    <row r="196" spans="1:10" ht="40.5" customHeight="1" x14ac:dyDescent="0.25">
      <c r="A196" s="119" t="s">
        <v>6</v>
      </c>
      <c r="B196" s="130"/>
      <c r="C196" s="121" t="s">
        <v>162</v>
      </c>
      <c r="D196" s="110"/>
      <c r="E196" s="110"/>
      <c r="F196" s="110"/>
      <c r="G196" s="110"/>
      <c r="H196" s="110"/>
      <c r="I196" s="110"/>
      <c r="J196" s="96" t="s">
        <v>316</v>
      </c>
    </row>
    <row r="197" spans="1:10" ht="40.5" customHeight="1" x14ac:dyDescent="0.25">
      <c r="A197" s="119" t="s">
        <v>6</v>
      </c>
      <c r="B197" s="130"/>
      <c r="C197" s="121" t="s">
        <v>163</v>
      </c>
      <c r="D197" s="110"/>
      <c r="E197" s="110"/>
      <c r="F197" s="110"/>
      <c r="G197" s="110"/>
      <c r="H197" s="110"/>
      <c r="I197" s="110"/>
      <c r="J197" s="96" t="s">
        <v>316</v>
      </c>
    </row>
    <row r="198" spans="1:10" ht="40.5" customHeight="1" x14ac:dyDescent="0.25">
      <c r="A198" s="119" t="s">
        <v>6</v>
      </c>
      <c r="B198" s="130"/>
      <c r="C198" s="121" t="s">
        <v>164</v>
      </c>
      <c r="D198" s="110"/>
      <c r="E198" s="110"/>
      <c r="F198" s="110"/>
      <c r="G198" s="110"/>
      <c r="H198" s="110"/>
      <c r="I198" s="110"/>
      <c r="J198" s="96" t="s">
        <v>316</v>
      </c>
    </row>
    <row r="199" spans="1:10" ht="40.5" customHeight="1" x14ac:dyDescent="0.25">
      <c r="A199" s="119" t="s">
        <v>6</v>
      </c>
      <c r="B199" s="130"/>
      <c r="C199" s="121" t="s">
        <v>165</v>
      </c>
      <c r="D199" s="110"/>
      <c r="E199" s="110"/>
      <c r="F199" s="110"/>
      <c r="G199" s="110"/>
      <c r="H199" s="110"/>
      <c r="I199" s="110"/>
      <c r="J199" s="96" t="s">
        <v>316</v>
      </c>
    </row>
    <row r="200" spans="1:10" ht="40.5" customHeight="1" x14ac:dyDescent="0.25">
      <c r="A200" s="119" t="s">
        <v>6</v>
      </c>
      <c r="B200" s="130"/>
      <c r="C200" s="121" t="s">
        <v>166</v>
      </c>
      <c r="D200" s="110"/>
      <c r="E200" s="110"/>
      <c r="F200" s="110"/>
      <c r="G200" s="110"/>
      <c r="H200" s="110"/>
      <c r="I200" s="110"/>
      <c r="J200" s="96" t="s">
        <v>316</v>
      </c>
    </row>
    <row r="201" spans="1:10" ht="40.5" customHeight="1" x14ac:dyDescent="0.25">
      <c r="A201" s="119" t="s">
        <v>6</v>
      </c>
      <c r="B201" s="130"/>
      <c r="C201" s="121" t="s">
        <v>167</v>
      </c>
      <c r="D201" s="110"/>
      <c r="E201" s="110"/>
      <c r="F201" s="110"/>
      <c r="G201" s="110"/>
      <c r="H201" s="110"/>
      <c r="I201" s="110"/>
      <c r="J201" s="96" t="s">
        <v>316</v>
      </c>
    </row>
    <row r="202" spans="1:10" ht="40.5" customHeight="1" x14ac:dyDescent="0.25">
      <c r="A202" s="119" t="s">
        <v>6</v>
      </c>
      <c r="B202" s="130"/>
      <c r="C202" s="121" t="s">
        <v>168</v>
      </c>
      <c r="D202" s="110"/>
      <c r="E202" s="110"/>
      <c r="F202" s="110"/>
      <c r="G202" s="110"/>
      <c r="H202" s="110"/>
      <c r="I202" s="110"/>
      <c r="J202" s="96" t="s">
        <v>316</v>
      </c>
    </row>
    <row r="203" spans="1:10" ht="40.5" customHeight="1" x14ac:dyDescent="0.25">
      <c r="A203" s="119" t="s">
        <v>6</v>
      </c>
      <c r="B203" s="130"/>
      <c r="C203" s="121" t="s">
        <v>169</v>
      </c>
      <c r="D203" s="110"/>
      <c r="E203" s="110"/>
      <c r="F203" s="110"/>
      <c r="G203" s="110"/>
      <c r="H203" s="110"/>
      <c r="I203" s="110"/>
      <c r="J203" s="96" t="s">
        <v>316</v>
      </c>
    </row>
    <row r="204" spans="1:10" ht="40.5" customHeight="1" x14ac:dyDescent="0.25">
      <c r="A204" s="119" t="s">
        <v>6</v>
      </c>
      <c r="B204" s="130"/>
      <c r="C204" s="121" t="s">
        <v>170</v>
      </c>
      <c r="D204" s="110"/>
      <c r="E204" s="110"/>
      <c r="F204" s="110"/>
      <c r="G204" s="110"/>
      <c r="H204" s="110"/>
      <c r="I204" s="110"/>
      <c r="J204" s="96" t="s">
        <v>316</v>
      </c>
    </row>
    <row r="205" spans="1:10" ht="40.5" customHeight="1" x14ac:dyDescent="0.25">
      <c r="A205" s="119" t="s">
        <v>6</v>
      </c>
      <c r="B205" s="130"/>
      <c r="C205" s="121" t="s">
        <v>171</v>
      </c>
      <c r="D205" s="110"/>
      <c r="E205" s="110"/>
      <c r="F205" s="110"/>
      <c r="G205" s="110"/>
      <c r="H205" s="110"/>
      <c r="I205" s="110"/>
      <c r="J205" s="96" t="s">
        <v>316</v>
      </c>
    </row>
    <row r="206" spans="1:10" ht="40.5" customHeight="1" x14ac:dyDescent="0.25">
      <c r="A206" s="119" t="s">
        <v>6</v>
      </c>
      <c r="B206" s="130"/>
      <c r="C206" s="121" t="s">
        <v>172</v>
      </c>
      <c r="D206" s="110"/>
      <c r="E206" s="110"/>
      <c r="F206" s="110"/>
      <c r="G206" s="110"/>
      <c r="H206" s="110"/>
      <c r="I206" s="110"/>
      <c r="J206" s="96" t="s">
        <v>316</v>
      </c>
    </row>
    <row r="207" spans="1:10" ht="40.5" customHeight="1" x14ac:dyDescent="0.25">
      <c r="A207" s="119" t="s">
        <v>6</v>
      </c>
      <c r="B207" s="130"/>
      <c r="C207" s="121" t="s">
        <v>173</v>
      </c>
      <c r="D207" s="110"/>
      <c r="E207" s="110"/>
      <c r="F207" s="110"/>
      <c r="G207" s="110"/>
      <c r="H207" s="110"/>
      <c r="I207" s="110"/>
      <c r="J207" s="96" t="s">
        <v>316</v>
      </c>
    </row>
    <row r="208" spans="1:10" ht="40.5" customHeight="1" x14ac:dyDescent="0.25">
      <c r="A208" s="119" t="s">
        <v>6</v>
      </c>
      <c r="B208" s="130"/>
      <c r="C208" s="121" t="s">
        <v>174</v>
      </c>
      <c r="D208" s="110"/>
      <c r="E208" s="110"/>
      <c r="F208" s="110"/>
      <c r="G208" s="110"/>
      <c r="H208" s="110"/>
      <c r="I208" s="110"/>
      <c r="J208" s="96" t="s">
        <v>316</v>
      </c>
    </row>
    <row r="209" spans="1:10" ht="40.5" customHeight="1" x14ac:dyDescent="0.25">
      <c r="A209" s="119" t="s">
        <v>6</v>
      </c>
      <c r="B209" s="130"/>
      <c r="C209" s="121" t="s">
        <v>175</v>
      </c>
      <c r="D209" s="110"/>
      <c r="E209" s="110"/>
      <c r="F209" s="110"/>
      <c r="G209" s="110"/>
      <c r="H209" s="110"/>
      <c r="I209" s="110"/>
      <c r="J209" s="96" t="s">
        <v>316</v>
      </c>
    </row>
    <row r="210" spans="1:10" ht="40.5" customHeight="1" x14ac:dyDescent="0.25">
      <c r="A210" s="123" t="s">
        <v>6</v>
      </c>
      <c r="B210" s="127" t="s">
        <v>31</v>
      </c>
      <c r="C210" s="123" t="s">
        <v>32</v>
      </c>
      <c r="D210" s="104">
        <f>Indicateurs!I210</f>
        <v>0</v>
      </c>
      <c r="E210" s="110"/>
      <c r="F210" s="110"/>
      <c r="G210" s="110"/>
      <c r="H210" s="110"/>
      <c r="I210" s="110"/>
      <c r="J210" s="96" t="s">
        <v>316</v>
      </c>
    </row>
    <row r="211" spans="1:10" ht="40.5" customHeight="1" x14ac:dyDescent="0.25">
      <c r="A211" s="123" t="s">
        <v>6</v>
      </c>
      <c r="B211" s="127" t="s">
        <v>33</v>
      </c>
      <c r="C211" s="131" t="s">
        <v>34</v>
      </c>
      <c r="D211" s="104">
        <f>Indicateurs!I211</f>
        <v>0</v>
      </c>
      <c r="E211" s="105" t="str">
        <f>IF(OR(Indicateurs!$I211="",Indicateurs!$I211=0)," ",IF(AND(Indicateurs!J211=0,Indicateurs!J212&lt;&gt;0),"il manque la valeur totale par rapport au sous-indicateur O.1.4.1",IF(Indicateurs!J211&lt;Indicateurs!J212,"Vérifier l'écart entre la valeur totale le sous-indicateur O.1.4.1","Cohérent")))</f>
        <v xml:space="preserve"> </v>
      </c>
      <c r="F211" s="105" t="str">
        <f>IF(OR(Indicateurs!$I211="",Indicateurs!$I211=0)," ",IF(AND(Indicateurs!K211=0,Indicateurs!K212&lt;&gt;0),"il manque la valeur totale par rapport au sous-indicateur O.1.4.1",IF(Indicateurs!K211&lt;Indicateurs!K212,"Vérifier l'écart entre la valeur totale le sous-indicateur O.1.4.1","Cohérent")))</f>
        <v xml:space="preserve"> </v>
      </c>
      <c r="G211" s="105" t="str">
        <f>IF(OR(Indicateurs!$I211="",Indicateurs!$I211=0)," ",IF(AND(Indicateurs!N211=0,Indicateurs!N212&lt;&gt;0),"il manque la valeur totale par rapport au sous-indicateur O.1.4.1",IF(Indicateurs!N211&lt;Indicateurs!N212,"Vérifier l'écart entre la valeur totale le sous-indicateur O.1.4.1","Cohérent")))</f>
        <v xml:space="preserve"> </v>
      </c>
      <c r="H211" s="105" t="str">
        <f>IF(OR(Indicateurs!$I211="",Indicateurs!$I211=0)," ",IF(AND(Indicateurs!Q211=0,Indicateurs!Q212&lt;&gt;0),"il manque la valeur totale par rapport au sous-indicateur O.1.4.1",IF(Indicateurs!Q211&lt;Indicateurs!Q212,"Vérifier l'écart entre la valeur totale le sous-indicateur O.1.4.1","Cohérent")))</f>
        <v xml:space="preserve"> </v>
      </c>
      <c r="I211" s="105" t="str">
        <f>IF(OR(Indicateurs!$I211="",Indicateurs!$I211=0)," ",IF(AND(Indicateurs!T211=0,Indicateurs!T212&lt;&gt;0),"il manque la valeur totale par rapport au sous-indicateur O.1.4.1",IF(Indicateurs!T211&lt;Indicateurs!T212,"Vérifier l'écart entre la valeur totale le sous-indicateur O.1.4.1","Cohérent")))</f>
        <v xml:space="preserve"> </v>
      </c>
      <c r="J211" s="96" t="s">
        <v>319</v>
      </c>
    </row>
    <row r="212" spans="1:10" ht="40.5" customHeight="1" x14ac:dyDescent="0.25">
      <c r="A212" s="123" t="s">
        <v>6</v>
      </c>
      <c r="B212" s="127" t="s">
        <v>35</v>
      </c>
      <c r="C212" s="123" t="s">
        <v>177</v>
      </c>
      <c r="D212" s="104">
        <f>Indicateurs!I212</f>
        <v>0</v>
      </c>
      <c r="E212" s="110"/>
      <c r="F212" s="110"/>
      <c r="G212" s="110"/>
      <c r="H212" s="110"/>
      <c r="I212" s="110"/>
      <c r="J212" s="96" t="s">
        <v>316</v>
      </c>
    </row>
    <row r="213" spans="1:10" ht="40.5" customHeight="1" x14ac:dyDescent="0.25">
      <c r="A213" s="125" t="s">
        <v>6</v>
      </c>
      <c r="B213" s="132" t="s">
        <v>176</v>
      </c>
      <c r="C213" s="125" t="s">
        <v>178</v>
      </c>
      <c r="D213" s="104">
        <f>Indicateurs!I213</f>
        <v>0</v>
      </c>
      <c r="E213" s="110"/>
      <c r="F213" s="110"/>
      <c r="G213" s="110"/>
      <c r="H213" s="110"/>
      <c r="I213" s="110"/>
      <c r="J213" s="96" t="s">
        <v>316</v>
      </c>
    </row>
    <row r="214" spans="1:10" ht="40.5" customHeight="1" x14ac:dyDescent="0.25">
      <c r="A214" s="125" t="s">
        <v>6</v>
      </c>
      <c r="B214" s="132" t="s">
        <v>241</v>
      </c>
      <c r="C214" s="125" t="s">
        <v>179</v>
      </c>
      <c r="D214" s="104">
        <f>Indicateurs!I214</f>
        <v>0</v>
      </c>
      <c r="E214" s="110"/>
      <c r="F214" s="110"/>
      <c r="G214" s="110"/>
      <c r="H214" s="110"/>
      <c r="I214" s="110"/>
      <c r="J214" s="96" t="s">
        <v>316</v>
      </c>
    </row>
    <row r="215" spans="1:10" ht="40.5" customHeight="1" x14ac:dyDescent="0.25">
      <c r="A215" s="125" t="s">
        <v>6</v>
      </c>
      <c r="B215" s="132" t="s">
        <v>242</v>
      </c>
      <c r="C215" s="125" t="s">
        <v>180</v>
      </c>
      <c r="D215" s="104">
        <f>Indicateurs!I215</f>
        <v>0</v>
      </c>
      <c r="E215" s="110"/>
      <c r="F215" s="110"/>
      <c r="G215" s="110"/>
      <c r="H215" s="110"/>
      <c r="I215" s="110"/>
      <c r="J215" s="96" t="s">
        <v>316</v>
      </c>
    </row>
    <row r="216" spans="1:10" ht="40.5" customHeight="1" x14ac:dyDescent="0.25">
      <c r="A216" s="125" t="s">
        <v>6</v>
      </c>
      <c r="B216" s="132" t="s">
        <v>243</v>
      </c>
      <c r="C216" s="125" t="s">
        <v>181</v>
      </c>
      <c r="D216" s="104">
        <f>Indicateurs!I216</f>
        <v>0</v>
      </c>
      <c r="E216" s="110"/>
      <c r="F216" s="110"/>
      <c r="G216" s="110"/>
      <c r="H216" s="110"/>
      <c r="I216" s="110"/>
      <c r="J216" s="96" t="s">
        <v>316</v>
      </c>
    </row>
    <row r="217" spans="1:10" ht="40.5" customHeight="1" x14ac:dyDescent="0.25">
      <c r="A217" s="133" t="s">
        <v>39</v>
      </c>
      <c r="B217" s="134" t="s">
        <v>40</v>
      </c>
      <c r="C217" s="135" t="s">
        <v>182</v>
      </c>
      <c r="D217" s="104">
        <f>Indicateurs!I217</f>
        <v>0</v>
      </c>
      <c r="E217" s="136" t="str">
        <f>IF(OR(Indicateurs!$I217="",Indicateurs!$I217=0)," ",IF(AND(Indicateurs!J217=0,SUM(Indicateurs!J218:J226)&lt;&gt;0),"il manque la valeur totale par rapport à la déclinaison (H/F/NB) et/ou par rapport au décompte du sous-indicateur N.2.1.1",IF(AND(Indicateurs!J217&lt;&gt;SUM(Indicateurs!J218:J226),Indicateurs!J217&lt;Indicateurs!J227),"écart entre la valeur totale et la déclinaison (H/F/NB) ET indicateur de réalisation supérieur (N.2.1.1)",IF(Indicateurs!J217&lt;&gt;SUM(Indicateurs!J218:J226),"écart entre la valeur totale et la déclinaison (H/F/NB)",IF(Indicateurs!J217&lt;Indicateurs!J227,"indicateur de réalisation supérieur (N.2.1.1)","Cohérent")))))</f>
        <v xml:space="preserve"> </v>
      </c>
      <c r="F217" s="136" t="str">
        <f>IF(OR(Indicateurs!$I217="",Indicateurs!$I217=0)," ",IF(AND(Indicateurs!K217=0,SUM(Indicateurs!K218:K226)&lt;&gt;0),"il manque la valeur totale par rapport à la déclinaison (H/F/NB) et/ou par rapport au décompte du sous-indicateur N.2.1.1",IF(AND(Indicateurs!K217&lt;&gt;SUM(Indicateurs!K218:K226),Indicateurs!K217&lt;Indicateurs!K227),"écart entre la valeur totale et la déclinaison (H/F/NB) ET indicateur de réalisation supérieur (N.2.1.1)",IF(Indicateurs!K217&lt;&gt;SUM(Indicateurs!K218:K226),"écart entre la valeur totale et la déclinaison (H/F/NB)",IF(Indicateurs!K217&lt;Indicateurs!K227,"indicateur de réalisation supérieur (N.2.1.1)","Cohérent")))))</f>
        <v xml:space="preserve"> </v>
      </c>
      <c r="G217" s="136" t="str">
        <f>IF(OR(Indicateurs!$I217="",Indicateurs!$I217=0)," ",IF(AND(Indicateurs!N217=0,SUM(Indicateurs!N218:N226)&lt;&gt;0),"il manque la valeur totale par rapport à la déclinaison (H/F/NB) et/ou par rapport au décompte du sous-indicateur N.2.1.1",IF(AND(Indicateurs!N217&lt;&gt;SUM(Indicateurs!N218:N226),Indicateurs!N217&lt;Indicateurs!N227),"écart entre la valeur totale et la déclinaison (H/F/NB) ET indicateur de réalisation supérieur (N.2.1.1)",IF(Indicateurs!N217&lt;&gt;SUM(Indicateurs!N218:N226),"écart entre la valeur totale et la déclinaison (H/F/NB)",IF(Indicateurs!N217&lt;Indicateurs!N227,"indicateur de réalisation supérieur (N.2.1.1)","Cohérent")))))</f>
        <v xml:space="preserve"> </v>
      </c>
      <c r="H217" s="136" t="str">
        <f>IF(OR(Indicateurs!$I217="",Indicateurs!$I217=0)," ",IF(AND(Indicateurs!Q217=0,SUM(Indicateurs!Q218:Q226)&lt;&gt;0),"il manque la valeur totale par rapport à la déclinaison (H/F/NB) et/ou par rapport au décompte du sous-indicateur N.2.1.1",IF(AND(Indicateurs!Q217&lt;&gt;SUM(Indicateurs!Q218:Q226),Indicateurs!Q217&lt;Indicateurs!Q227),"écart entre la valeur totale et la déclinaison (H/F/NB) ET indicateur de réalisation supérieur (N.2.1.1)",IF(Indicateurs!Q217&lt;&gt;SUM(Indicateurs!Q218:Q226),"écart entre la valeur totale et la déclinaison (H/F/NB)",IF(Indicateurs!Q217&lt;Indicateurs!Q227,"indicateur de réalisation supérieur (N.2.1.1)","Cohérent")))))</f>
        <v xml:space="preserve"> </v>
      </c>
      <c r="I217" s="136" t="str">
        <f>IF(OR(Indicateurs!$I217="",Indicateurs!$I217=0)," ",IF(AND(Indicateurs!T217=0,SUM(Indicateurs!T218:T226)&lt;&gt;0),"il manque la valeur totale par rapport à la déclinaison (H/F/NB) et/ou par rapport au décompte du sous-indicateur N.2.1.1",IF(AND(Indicateurs!T217&lt;&gt;SUM(Indicateurs!T218:T226),Indicateurs!T217&lt;Indicateurs!T227),"écart entre la valeur totale et la déclinaison (H/F/NB) ET indicateur de réalisation supérieur (N.2.1.1)",IF(Indicateurs!T217&lt;&gt;SUM(Indicateurs!T218:T226),"écart entre la valeur totale et la déclinaison (H/F/NB)",IF(Indicateurs!T217&lt;Indicateurs!T227,"indicateur de réalisation supérieur (N.2.1.1)","Cohérent")))))</f>
        <v xml:space="preserve"> </v>
      </c>
      <c r="J217" s="106" t="s">
        <v>308</v>
      </c>
    </row>
    <row r="218" spans="1:10" ht="40.5" customHeight="1" x14ac:dyDescent="0.25">
      <c r="A218" s="119" t="s">
        <v>39</v>
      </c>
      <c r="B218" s="130"/>
      <c r="C218" s="120" t="s">
        <v>22</v>
      </c>
      <c r="D218" s="110"/>
      <c r="E218" s="136" t="str">
        <f>IF(OR(Indicateurs!$I$217="",Indicateurs!$I$217=0)," ",IF(AND(Indicateurs!J218=0,Indicateurs!J228&lt;&gt;0),"il manque la valeur totale par rapport au décompte du sous-indicateur N.2.1.1",IF(Indicateurs!J218&lt;Indicateurs!J228,"indicateur de réalisation supérieur (N.2.1.1)","Cohérent")))</f>
        <v xml:space="preserve"> </v>
      </c>
      <c r="F218" s="136" t="str">
        <f>IF(OR(Indicateurs!$I$217="",Indicateurs!$I$217=0)," ",IF(AND(Indicateurs!K218=0,Indicateurs!K228&lt;&gt;0),"il manque la valeur totale par rapport au décompte du sous-indicateur N.2.1.1",IF(Indicateurs!K218&lt;Indicateurs!K228,"indicateur de réalisation supérieur (N.2.1.1)","Cohérent")))</f>
        <v xml:space="preserve"> </v>
      </c>
      <c r="G218" s="136" t="str">
        <f>IF(OR(Indicateurs!$I$217="",Indicateurs!$I$217=0)," ",IF(AND(Indicateurs!N218=0,Indicateurs!N228&lt;&gt;0),"il manque la valeur totale par rapport au décompte du sous-indicateur N.2.1.1",IF(Indicateurs!N218&lt;Indicateurs!N228,"indicateur de réalisation supérieur (N.2.1.1)","Cohérent")))</f>
        <v xml:space="preserve"> </v>
      </c>
      <c r="H218" s="136" t="str">
        <f>IF(OR(Indicateurs!$I$217="",Indicateurs!$I$217=0)," ",IF(AND(Indicateurs!Q218=0,Indicateurs!Q228&lt;&gt;0),"il manque la valeur totale par rapport au décompte du sous-indicateur N.2.1.1",IF(Indicateurs!Q218&lt;Indicateurs!Q228,"indicateur de réalisation supérieur (N.2.1.1)","Cohérent")))</f>
        <v xml:space="preserve"> </v>
      </c>
      <c r="I218" s="136" t="str">
        <f>IF(OR(Indicateurs!$I$217="",Indicateurs!$I$217=0)," ",IF(AND(Indicateurs!T218=0,Indicateurs!T228&lt;&gt;0),"il manque la valeur totale par rapport au décompte du sous-indicateur N.2.1.1",IF(Indicateurs!T218&lt;Indicateurs!T228,"indicateur de réalisation supérieur (N.2.1.1)","Cohérent")))</f>
        <v xml:space="preserve"> </v>
      </c>
      <c r="J218" s="106" t="s">
        <v>312</v>
      </c>
    </row>
    <row r="219" spans="1:10" ht="40.5" customHeight="1" x14ac:dyDescent="0.25">
      <c r="A219" s="119" t="s">
        <v>39</v>
      </c>
      <c r="B219" s="130"/>
      <c r="C219" s="120" t="s">
        <v>23</v>
      </c>
      <c r="D219" s="110"/>
      <c r="E219" s="136" t="str">
        <f>IF(OR(Indicateurs!$I$217="",Indicateurs!$I$217=0)," ",IF(AND(Indicateurs!J219=0,Indicateurs!J229&lt;&gt;0),"il manque la valeur totale par rapport au décompte du sous-indicateur N.2.1.1",IF(Indicateurs!J219&lt;Indicateurs!J229,"indicateur de réalisation supérieur (N.2.1.1)","Cohérent")))</f>
        <v xml:space="preserve"> </v>
      </c>
      <c r="F219" s="136" t="str">
        <f>IF(OR(Indicateurs!$I$217="",Indicateurs!$I$217=0)," ",IF(AND(Indicateurs!K219=0,Indicateurs!K229&lt;&gt;0),"il manque la valeur totale par rapport au décompte du sous-indicateur N.2.1.1",IF(Indicateurs!K219&lt;Indicateurs!K229,"indicateur de réalisation supérieur (N.2.1.1)","Cohérent")))</f>
        <v xml:space="preserve"> </v>
      </c>
      <c r="G219" s="136" t="str">
        <f>IF(OR(Indicateurs!$I$217="",Indicateurs!$I$217=0)," ",IF(AND(Indicateurs!N219=0,Indicateurs!N229&lt;&gt;0),"il manque la valeur totale par rapport au décompte du sous-indicateur N.2.1.1",IF(Indicateurs!N219&lt;Indicateurs!N229,"indicateur de réalisation supérieur (N.2.1.1)","Cohérent")))</f>
        <v xml:space="preserve"> </v>
      </c>
      <c r="H219" s="136" t="str">
        <f>IF(OR(Indicateurs!$I$217="",Indicateurs!$I$217=0)," ",IF(AND(Indicateurs!Q219=0,Indicateurs!Q229&lt;&gt;0),"il manque la valeur totale par rapport au décompte du sous-indicateur N.2.1.1",IF(Indicateurs!Q219&lt;Indicateurs!Q229,"indicateur de réalisation supérieur (N.2.1.1)","Cohérent")))</f>
        <v xml:space="preserve"> </v>
      </c>
      <c r="I219" s="136" t="str">
        <f>IF(OR(Indicateurs!$I$217="",Indicateurs!$I$217=0)," ",IF(AND(Indicateurs!T219=0,Indicateurs!T229&lt;&gt;0),"il manque la valeur totale par rapport au décompte du sous-indicateur N.2.1.1",IF(Indicateurs!T219&lt;Indicateurs!T229,"indicateur de réalisation supérieur (N.2.1.1)","Cohérent")))</f>
        <v xml:space="preserve"> </v>
      </c>
      <c r="J219" s="106" t="s">
        <v>312</v>
      </c>
    </row>
    <row r="220" spans="1:10" ht="40.5" customHeight="1" x14ac:dyDescent="0.25">
      <c r="A220" s="119" t="s">
        <v>39</v>
      </c>
      <c r="B220" s="130"/>
      <c r="C220" s="120" t="s">
        <v>24</v>
      </c>
      <c r="D220" s="110"/>
      <c r="E220" s="136" t="str">
        <f>IF(OR(Indicateurs!$I$217="",Indicateurs!$I$217=0)," ",IF(AND(Indicateurs!J220=0,Indicateurs!J230&lt;&gt;0),"il manque la valeur totale par rapport au décompte du sous-indicateur N.2.1.1",IF(Indicateurs!J220&lt;Indicateurs!J230,"indicateur de réalisation supérieur (N.2.1.1)","Cohérent")))</f>
        <v xml:space="preserve"> </v>
      </c>
      <c r="F220" s="136" t="str">
        <f>IF(OR(Indicateurs!$I$217="",Indicateurs!$I$217=0)," ",IF(AND(Indicateurs!K220=0,Indicateurs!K230&lt;&gt;0),"il manque la valeur totale par rapport au décompte du sous-indicateur N.2.1.1",IF(Indicateurs!K220&lt;Indicateurs!K230,"indicateur de réalisation supérieur (N.2.1.1)","Cohérent")))</f>
        <v xml:space="preserve"> </v>
      </c>
      <c r="G220" s="136" t="str">
        <f>IF(OR(Indicateurs!$I$217="",Indicateurs!$I$217=0)," ",IF(AND(Indicateurs!N220=0,Indicateurs!N230&lt;&gt;0),"il manque la valeur totale par rapport au décompte du sous-indicateur N.2.1.1",IF(Indicateurs!N220&lt;Indicateurs!N230,"indicateur de réalisation supérieur (N.2.1.1)","Cohérent")))</f>
        <v xml:space="preserve"> </v>
      </c>
      <c r="H220" s="136" t="str">
        <f>IF(OR(Indicateurs!$I$217="",Indicateurs!$I$217=0)," ",IF(AND(Indicateurs!Q220=0,Indicateurs!Q230&lt;&gt;0),"il manque la valeur totale par rapport au décompte du sous-indicateur N.2.1.1",IF(Indicateurs!Q220&lt;Indicateurs!Q230,"indicateur de réalisation supérieur (N.2.1.1)","Cohérent")))</f>
        <v xml:space="preserve"> </v>
      </c>
      <c r="I220" s="136" t="str">
        <f>IF(OR(Indicateurs!$I$217="",Indicateurs!$I$217=0)," ",IF(AND(Indicateurs!T220=0,Indicateurs!T230&lt;&gt;0),"il manque la valeur totale par rapport au décompte du sous-indicateur N.2.1.1",IF(Indicateurs!T220&lt;Indicateurs!T230,"indicateur de réalisation supérieur (N.2.1.1)","Cohérent")))</f>
        <v xml:space="preserve"> </v>
      </c>
      <c r="J220" s="106" t="s">
        <v>312</v>
      </c>
    </row>
    <row r="221" spans="1:10" ht="40.5" customHeight="1" x14ac:dyDescent="0.25">
      <c r="A221" s="111" t="s">
        <v>39</v>
      </c>
      <c r="B221" s="100"/>
      <c r="C221" s="122" t="s">
        <v>25</v>
      </c>
      <c r="D221" s="110"/>
      <c r="E221" s="136" t="str">
        <f>IF(OR(Indicateurs!$I$217="",Indicateurs!$I$217=0)," ",IF(AND(Indicateurs!J221=0,Indicateurs!J231&lt;&gt;0),"il manque la valeur totale par rapport au décompte du sous-indicateur N.2.1.1",IF(Indicateurs!J221&lt;Indicateurs!J231,"indicateur de réalisation supérieur (N.2.1.1)","Cohérent")))</f>
        <v xml:space="preserve"> </v>
      </c>
      <c r="F221" s="136" t="str">
        <f>IF(OR(Indicateurs!$I$217="",Indicateurs!$I$217=0)," ",IF(AND(Indicateurs!K221=0,Indicateurs!K231&lt;&gt;0),"il manque la valeur totale par rapport au décompte du sous-indicateur N.2.1.1",IF(Indicateurs!K221&lt;Indicateurs!K231,"indicateur de réalisation supérieur (N.2.1.1)","Cohérent")))</f>
        <v xml:space="preserve"> </v>
      </c>
      <c r="G221" s="136" t="str">
        <f>IF(OR(Indicateurs!$I$217="",Indicateurs!$I$217=0)," ",IF(AND(Indicateurs!N221=0,Indicateurs!N231&lt;&gt;0),"il manque la valeur totale par rapport au décompte du sous-indicateur N.2.1.1",IF(Indicateurs!N221&lt;Indicateurs!N231,"indicateur de réalisation supérieur (N.2.1.1)","Cohérent")))</f>
        <v xml:space="preserve"> </v>
      </c>
      <c r="H221" s="136" t="str">
        <f>IF(OR(Indicateurs!$I$217="",Indicateurs!$I$217=0)," ",IF(AND(Indicateurs!Q221=0,Indicateurs!Q231&lt;&gt;0),"il manque la valeur totale par rapport au décompte du sous-indicateur N.2.1.1",IF(Indicateurs!Q221&lt;Indicateurs!Q231,"indicateur de réalisation supérieur (N.2.1.1)","Cohérent")))</f>
        <v xml:space="preserve"> </v>
      </c>
      <c r="I221" s="136" t="str">
        <f>IF(OR(Indicateurs!$I$217="",Indicateurs!$I$217=0)," ",IF(AND(Indicateurs!T221=0,Indicateurs!T231&lt;&gt;0),"il manque la valeur totale par rapport au décompte du sous-indicateur N.2.1.1",IF(Indicateurs!T221&lt;Indicateurs!T231,"indicateur de réalisation supérieur (N.2.1.1)","Cohérent")))</f>
        <v xml:space="preserve"> </v>
      </c>
      <c r="J221" s="106" t="s">
        <v>312</v>
      </c>
    </row>
    <row r="222" spans="1:10" ht="40.5" customHeight="1" x14ac:dyDescent="0.25">
      <c r="A222" s="111" t="s">
        <v>39</v>
      </c>
      <c r="B222" s="100"/>
      <c r="C222" s="122" t="s">
        <v>26</v>
      </c>
      <c r="D222" s="110"/>
      <c r="E222" s="136" t="str">
        <f>IF(OR(Indicateurs!$I$217="",Indicateurs!$I$217=0)," ",IF(AND(Indicateurs!J222=0,Indicateurs!J232&lt;&gt;0),"il manque la valeur totale par rapport au décompte du sous-indicateur N.2.1.1",IF(Indicateurs!J222&lt;Indicateurs!J232,"indicateur de réalisation supérieur (N.2.1.1)","Cohérent")))</f>
        <v xml:space="preserve"> </v>
      </c>
      <c r="F222" s="136" t="str">
        <f>IF(OR(Indicateurs!$I$217="",Indicateurs!$I$217=0)," ",IF(AND(Indicateurs!K222=0,Indicateurs!K232&lt;&gt;0),"il manque la valeur totale par rapport au décompte du sous-indicateur N.2.1.1",IF(Indicateurs!K222&lt;Indicateurs!K232,"indicateur de réalisation supérieur (N.2.1.1)","Cohérent")))</f>
        <v xml:space="preserve"> </v>
      </c>
      <c r="G222" s="136" t="str">
        <f>IF(OR(Indicateurs!$I$217="",Indicateurs!$I$217=0)," ",IF(AND(Indicateurs!N222=0,Indicateurs!N232&lt;&gt;0),"il manque la valeur totale par rapport au décompte du sous-indicateur N.2.1.1",IF(Indicateurs!N222&lt;Indicateurs!N232,"indicateur de réalisation supérieur (N.2.1.1)","Cohérent")))</f>
        <v xml:space="preserve"> </v>
      </c>
      <c r="H222" s="136" t="str">
        <f>IF(OR(Indicateurs!$I$217="",Indicateurs!$I$217=0)," ",IF(AND(Indicateurs!Q222=0,Indicateurs!Q232&lt;&gt;0),"il manque la valeur totale par rapport au décompte du sous-indicateur N.2.1.1",IF(Indicateurs!Q222&lt;Indicateurs!Q232,"indicateur de réalisation supérieur (N.2.1.1)","Cohérent")))</f>
        <v xml:space="preserve"> </v>
      </c>
      <c r="I222" s="136" t="str">
        <f>IF(OR(Indicateurs!$I$217="",Indicateurs!$I$217=0)," ",IF(AND(Indicateurs!T222=0,Indicateurs!T232&lt;&gt;0),"il manque la valeur totale par rapport au décompte du sous-indicateur N.2.1.1",IF(Indicateurs!T222&lt;Indicateurs!T232,"indicateur de réalisation supérieur (N.2.1.1)","Cohérent")))</f>
        <v xml:space="preserve"> </v>
      </c>
      <c r="J222" s="106" t="s">
        <v>312</v>
      </c>
    </row>
    <row r="223" spans="1:10" ht="40.5" customHeight="1" x14ac:dyDescent="0.25">
      <c r="A223" s="111" t="s">
        <v>39</v>
      </c>
      <c r="B223" s="100"/>
      <c r="C223" s="122" t="s">
        <v>27</v>
      </c>
      <c r="D223" s="110"/>
      <c r="E223" s="136" t="str">
        <f>IF(OR(Indicateurs!$I$217="",Indicateurs!$I$217=0)," ",IF(AND(Indicateurs!J223=0,Indicateurs!J233&lt;&gt;0),"il manque la valeur totale par rapport au décompte du sous-indicateur N.2.1.1",IF(Indicateurs!J223&lt;Indicateurs!J233,"indicateur de réalisation supérieur (N.2.1.1)","Cohérent")))</f>
        <v xml:space="preserve"> </v>
      </c>
      <c r="F223" s="136" t="str">
        <f>IF(OR(Indicateurs!$I$217="",Indicateurs!$I$217=0)," ",IF(AND(Indicateurs!K223=0,Indicateurs!K233&lt;&gt;0),"il manque la valeur totale par rapport au décompte du sous-indicateur N.2.1.1",IF(Indicateurs!K223&lt;Indicateurs!K233,"indicateur de réalisation supérieur (N.2.1.1)","Cohérent")))</f>
        <v xml:space="preserve"> </v>
      </c>
      <c r="G223" s="136" t="str">
        <f>IF(OR(Indicateurs!$I$217="",Indicateurs!$I$217=0)," ",IF(AND(Indicateurs!N223=0,Indicateurs!N233&lt;&gt;0),"il manque la valeur totale par rapport au décompte du sous-indicateur N.2.1.1",IF(Indicateurs!N223&lt;Indicateurs!N233,"indicateur de réalisation supérieur (N.2.1.1)","Cohérent")))</f>
        <v xml:space="preserve"> </v>
      </c>
      <c r="H223" s="136" t="str">
        <f>IF(OR(Indicateurs!$I$217="",Indicateurs!$I$217=0)," ",IF(AND(Indicateurs!Q223=0,Indicateurs!Q233&lt;&gt;0),"il manque la valeur totale par rapport au décompte du sous-indicateur N.2.1.1",IF(Indicateurs!Q223&lt;Indicateurs!Q233,"indicateur de réalisation supérieur (N.2.1.1)","Cohérent")))</f>
        <v xml:space="preserve"> </v>
      </c>
      <c r="I223" s="136" t="str">
        <f>IF(OR(Indicateurs!$I$217="",Indicateurs!$I$217=0)," ",IF(AND(Indicateurs!T223=0,Indicateurs!T233&lt;&gt;0),"il manque la valeur totale par rapport au décompte du sous-indicateur N.2.1.1",IF(Indicateurs!T223&lt;Indicateurs!T233,"indicateur de réalisation supérieur (N.2.1.1)","Cohérent")))</f>
        <v xml:space="preserve"> </v>
      </c>
      <c r="J223" s="106" t="s">
        <v>312</v>
      </c>
    </row>
    <row r="224" spans="1:10" ht="40.5" customHeight="1" x14ac:dyDescent="0.25">
      <c r="A224" s="119" t="s">
        <v>39</v>
      </c>
      <c r="B224" s="130"/>
      <c r="C224" s="120" t="s">
        <v>28</v>
      </c>
      <c r="D224" s="110"/>
      <c r="E224" s="136" t="str">
        <f>IF(OR(Indicateurs!$I$217="",Indicateurs!$I$217=0)," ",IF(AND(Indicateurs!J224=0,Indicateurs!J234&lt;&gt;0),"il manque la valeur totale par rapport au décompte du sous-indicateur N.2.1.1",IF(Indicateurs!J224&lt;Indicateurs!J234,"indicateur de réalisation supérieur (N.2.1.1)","Cohérent")))</f>
        <v xml:space="preserve"> </v>
      </c>
      <c r="F224" s="136" t="str">
        <f>IF(OR(Indicateurs!$I$217="",Indicateurs!$I$217=0)," ",IF(AND(Indicateurs!K224=0,Indicateurs!K234&lt;&gt;0),"il manque la valeur totale par rapport au décompte du sous-indicateur N.2.1.1",IF(Indicateurs!K224&lt;Indicateurs!K234,"indicateur de réalisation supérieur (N.2.1.1)","Cohérent")))</f>
        <v xml:space="preserve"> </v>
      </c>
      <c r="G224" s="136" t="str">
        <f>IF(OR(Indicateurs!$I$217="",Indicateurs!$I$217=0)," ",IF(AND(Indicateurs!N224=0,Indicateurs!N234&lt;&gt;0),"il manque la valeur totale par rapport au décompte du sous-indicateur N.2.1.1",IF(Indicateurs!N224&lt;Indicateurs!N234,"indicateur de réalisation supérieur (N.2.1.1)","Cohérent")))</f>
        <v xml:space="preserve"> </v>
      </c>
      <c r="H224" s="136" t="str">
        <f>IF(OR(Indicateurs!$I$217="",Indicateurs!$I$217=0)," ",IF(AND(Indicateurs!Q224=0,Indicateurs!Q234&lt;&gt;0),"il manque la valeur totale par rapport au décompte du sous-indicateur N.2.1.1",IF(Indicateurs!Q224&lt;Indicateurs!Q234,"indicateur de réalisation supérieur (N.2.1.1)","Cohérent")))</f>
        <v xml:space="preserve"> </v>
      </c>
      <c r="I224" s="136" t="str">
        <f>IF(OR(Indicateurs!$I$217="",Indicateurs!$I$217=0)," ",IF(AND(Indicateurs!T224=0,Indicateurs!T234&lt;&gt;0),"il manque la valeur totale par rapport au décompte du sous-indicateur N.2.1.1",IF(Indicateurs!T224&lt;Indicateurs!T234,"indicateur de réalisation supérieur (N.2.1.1)","Cohérent")))</f>
        <v xml:space="preserve"> </v>
      </c>
      <c r="J224" s="106" t="s">
        <v>312</v>
      </c>
    </row>
    <row r="225" spans="1:10" ht="40.5" customHeight="1" x14ac:dyDescent="0.25">
      <c r="A225" s="119" t="s">
        <v>39</v>
      </c>
      <c r="B225" s="130"/>
      <c r="C225" s="120" t="s">
        <v>29</v>
      </c>
      <c r="D225" s="110"/>
      <c r="E225" s="136" t="str">
        <f>IF(OR(Indicateurs!$I$217="",Indicateurs!$I$217=0)," ",IF(AND(Indicateurs!J225=0,Indicateurs!J235&lt;&gt;0),"il manque la valeur totale par rapport au décompte du sous-indicateur N.2.1.1",IF(Indicateurs!J225&lt;Indicateurs!J235,"indicateur de réalisation supérieur (N.2.1.1)","Cohérent")))</f>
        <v xml:space="preserve"> </v>
      </c>
      <c r="F225" s="136" t="str">
        <f>IF(OR(Indicateurs!$I$217="",Indicateurs!$I$217=0)," ",IF(AND(Indicateurs!K225=0,Indicateurs!K235&lt;&gt;0),"il manque la valeur totale par rapport au décompte du sous-indicateur N.2.1.1",IF(Indicateurs!K225&lt;Indicateurs!K235,"indicateur de réalisation supérieur (N.2.1.1)","Cohérent")))</f>
        <v xml:space="preserve"> </v>
      </c>
      <c r="G225" s="136" t="str">
        <f>IF(OR(Indicateurs!$I$217="",Indicateurs!$I$217=0)," ",IF(AND(Indicateurs!N225=0,Indicateurs!N235&lt;&gt;0),"il manque la valeur totale par rapport au décompte du sous-indicateur N.2.1.1",IF(Indicateurs!N225&lt;Indicateurs!N235,"indicateur de réalisation supérieur (N.2.1.1)","Cohérent")))</f>
        <v xml:space="preserve"> </v>
      </c>
      <c r="H225" s="136" t="str">
        <f>IF(OR(Indicateurs!$I$217="",Indicateurs!$I$217=0)," ",IF(AND(Indicateurs!Q225=0,Indicateurs!Q235&lt;&gt;0),"il manque la valeur totale par rapport au décompte du sous-indicateur N.2.1.1",IF(Indicateurs!Q225&lt;Indicateurs!Q235,"indicateur de réalisation supérieur (N.2.1.1)","Cohérent")))</f>
        <v xml:space="preserve"> </v>
      </c>
      <c r="I225" s="136" t="str">
        <f>IF(OR(Indicateurs!$I$217="",Indicateurs!$I$217=0)," ",IF(AND(Indicateurs!T225=0,Indicateurs!T235&lt;&gt;0),"il manque la valeur totale par rapport au décompte du sous-indicateur N.2.1.1",IF(Indicateurs!T225&lt;Indicateurs!T235,"indicateur de réalisation supérieur (N.2.1.1)","Cohérent")))</f>
        <v xml:space="preserve"> </v>
      </c>
      <c r="J225" s="106" t="s">
        <v>312</v>
      </c>
    </row>
    <row r="226" spans="1:10" ht="40.5" customHeight="1" x14ac:dyDescent="0.25">
      <c r="A226" s="119" t="s">
        <v>39</v>
      </c>
      <c r="B226" s="130"/>
      <c r="C226" s="120" t="s">
        <v>30</v>
      </c>
      <c r="D226" s="110"/>
      <c r="E226" s="136" t="str">
        <f>IF(OR(Indicateurs!$I$217="",Indicateurs!$I$217=0)," ",IF(AND(Indicateurs!J226=0,Indicateurs!J236&lt;&gt;0),"il manque la valeur totale par rapport au décompte du sous-indicateur N.2.1.1",IF(Indicateurs!J226&lt;Indicateurs!J236,"indicateur de réalisation supérieur (N.2.1.1)","Cohérent")))</f>
        <v xml:space="preserve"> </v>
      </c>
      <c r="F226" s="136" t="str">
        <f>IF(OR(Indicateurs!$I$217="",Indicateurs!$I$217=0)," ",IF(AND(Indicateurs!K226=0,Indicateurs!K236&lt;&gt;0),"il manque la valeur totale par rapport au décompte du sous-indicateur N.2.1.1",IF(Indicateurs!K226&lt;Indicateurs!K236,"indicateur de réalisation supérieur (N.2.1.1)","Cohérent")))</f>
        <v xml:space="preserve"> </v>
      </c>
      <c r="G226" s="136" t="str">
        <f>IF(OR(Indicateurs!$I$217="",Indicateurs!$I$217=0)," ",IF(AND(Indicateurs!N226=0,Indicateurs!N236&lt;&gt;0),"il manque la valeur totale par rapport au décompte du sous-indicateur N.2.1.1",IF(Indicateurs!N226&lt;Indicateurs!N236,"indicateur de réalisation supérieur (N.2.1.1)","Cohérent")))</f>
        <v xml:space="preserve"> </v>
      </c>
      <c r="H226" s="136" t="str">
        <f>IF(OR(Indicateurs!$I$217="",Indicateurs!$I$217=0)," ",IF(AND(Indicateurs!Q226=0,Indicateurs!Q236&lt;&gt;0),"il manque la valeur totale par rapport au décompte du sous-indicateur N.2.1.1",IF(Indicateurs!Q226&lt;Indicateurs!Q236,"indicateur de réalisation supérieur (N.2.1.1)","Cohérent")))</f>
        <v xml:space="preserve"> </v>
      </c>
      <c r="I226" s="136" t="str">
        <f>IF(OR(Indicateurs!$I$217="",Indicateurs!$I$217=0)," ",IF(AND(Indicateurs!T226=0,Indicateurs!T236&lt;&gt;0),"il manque la valeur totale par rapport au décompte du sous-indicateur N.2.1.1",IF(Indicateurs!T226&lt;Indicateurs!T236,"indicateur de réalisation supérieur (N.2.1.1)","Cohérent")))</f>
        <v xml:space="preserve"> </v>
      </c>
      <c r="J226" s="106" t="s">
        <v>312</v>
      </c>
    </row>
    <row r="227" spans="1:10" ht="40.5" customHeight="1" x14ac:dyDescent="0.25">
      <c r="A227" s="137" t="s">
        <v>39</v>
      </c>
      <c r="B227" s="138" t="s">
        <v>184</v>
      </c>
      <c r="C227" s="137" t="s">
        <v>41</v>
      </c>
      <c r="D227" s="104">
        <f>Indicateurs!I227</f>
        <v>0</v>
      </c>
      <c r="E227" s="105" t="str">
        <f>IF(OR(Indicateurs!$I227="",Indicateurs!$I227=0)," ",IF(AND(Indicateurs!J227=0,SUM(Indicateurs!J228:J236)&lt;&gt;0),"il manque la valeur totale par rapport à la déclinaison (H/F/NB)",IF(Indicateurs!J227&lt;&gt;SUM(Indicateurs!J228:J236),"Vérifier l'écart entre la valeur totale et la déclinaison (H/F/NB)","Cohérent")))</f>
        <v xml:space="preserve"> </v>
      </c>
      <c r="F227" s="105" t="str">
        <f>IF(OR(Indicateurs!$I227="",Indicateurs!$I227=0)," ",IF(AND(Indicateurs!K227=0,SUM(Indicateurs!K228:K236)&lt;&gt;0),"il manque la valeur totale par rapport à la déclinaison (H/F/NB)",IF(Indicateurs!K227&lt;&gt;SUM(Indicateurs!K228:K236),"Vérifier l'écart entre la valeur totale et la déclinaison (H/F/NB)","Cohérent")))</f>
        <v xml:space="preserve"> </v>
      </c>
      <c r="G227" s="105" t="str">
        <f>IF(OR(Indicateurs!$I227="",Indicateurs!$I227=0)," ",IF(AND(Indicateurs!N227=0,SUM(Indicateurs!N228:N236)&lt;&gt;0),"il manque la valeur totale par rapport à la déclinaison (H/F/NB)",IF(Indicateurs!N227&lt;&gt;SUM(Indicateurs!N228:N236),"Vérifier l'écart entre la valeur totale et la déclinaison (H/F/NB)","Cohérent")))</f>
        <v xml:space="preserve"> </v>
      </c>
      <c r="H227" s="105" t="str">
        <f>IF(OR(Indicateurs!$I227="",Indicateurs!$I227=0)," ",IF(AND(Indicateurs!Q227=0,SUM(Indicateurs!Q228:Q236)&lt;&gt;0),"il manque la valeur totale par rapport à la déclinaison (H/F/NB)",IF(Indicateurs!Q227&lt;&gt;SUM(Indicateurs!Q228:Q236),"Vérifier l'écart entre la valeur totale et la déclinaison (H/F/NB)","Cohérent")))</f>
        <v xml:space="preserve"> </v>
      </c>
      <c r="I227" s="105" t="str">
        <f>IF(OR(Indicateurs!$I227="",Indicateurs!$I227=0)," ",IF(AND(Indicateurs!T227=0,SUM(Indicateurs!T228:T236)&lt;&gt;0),"il manque la valeur totale par rapport à la déclinaison (H/F/NB)",IF(Indicateurs!T227&lt;&gt;SUM(Indicateurs!T228:T236),"Vérifier l'écart entre la valeur totale et la déclinaison (H/F/NB)","Cohérent")))</f>
        <v xml:space="preserve"> </v>
      </c>
      <c r="J227" s="106" t="s">
        <v>307</v>
      </c>
    </row>
    <row r="228" spans="1:10" ht="40.5" customHeight="1" x14ac:dyDescent="0.25">
      <c r="A228" s="119" t="s">
        <v>39</v>
      </c>
      <c r="B228" s="130"/>
      <c r="C228" s="121" t="s">
        <v>22</v>
      </c>
      <c r="D228" s="110"/>
      <c r="E228" s="110"/>
      <c r="F228" s="110"/>
      <c r="G228" s="110"/>
      <c r="H228" s="110"/>
      <c r="I228" s="110"/>
      <c r="J228" s="96" t="s">
        <v>316</v>
      </c>
    </row>
    <row r="229" spans="1:10" ht="40.5" customHeight="1" x14ac:dyDescent="0.25">
      <c r="A229" s="119" t="s">
        <v>39</v>
      </c>
      <c r="B229" s="130"/>
      <c r="C229" s="121" t="s">
        <v>23</v>
      </c>
      <c r="D229" s="110"/>
      <c r="E229" s="110"/>
      <c r="F229" s="110"/>
      <c r="G229" s="110"/>
      <c r="H229" s="110"/>
      <c r="I229" s="110"/>
      <c r="J229" s="96" t="s">
        <v>316</v>
      </c>
    </row>
    <row r="230" spans="1:10" ht="40.5" customHeight="1" x14ac:dyDescent="0.25">
      <c r="A230" s="119" t="s">
        <v>39</v>
      </c>
      <c r="B230" s="130"/>
      <c r="C230" s="121" t="s">
        <v>24</v>
      </c>
      <c r="D230" s="110"/>
      <c r="E230" s="110"/>
      <c r="F230" s="110"/>
      <c r="G230" s="110"/>
      <c r="H230" s="110"/>
      <c r="I230" s="110"/>
      <c r="J230" s="96" t="s">
        <v>316</v>
      </c>
    </row>
    <row r="231" spans="1:10" ht="40.5" customHeight="1" x14ac:dyDescent="0.25">
      <c r="A231" s="111" t="s">
        <v>39</v>
      </c>
      <c r="B231" s="100"/>
      <c r="C231" s="113" t="s">
        <v>25</v>
      </c>
      <c r="D231" s="110"/>
      <c r="E231" s="110"/>
      <c r="F231" s="110"/>
      <c r="G231" s="110"/>
      <c r="H231" s="110"/>
      <c r="I231" s="110"/>
      <c r="J231" s="96" t="s">
        <v>316</v>
      </c>
    </row>
    <row r="232" spans="1:10" ht="40.5" customHeight="1" x14ac:dyDescent="0.25">
      <c r="A232" s="111" t="s">
        <v>39</v>
      </c>
      <c r="B232" s="100"/>
      <c r="C232" s="113" t="s">
        <v>26</v>
      </c>
      <c r="D232" s="110"/>
      <c r="E232" s="110"/>
      <c r="F232" s="110"/>
      <c r="G232" s="110"/>
      <c r="H232" s="110"/>
      <c r="I232" s="110"/>
      <c r="J232" s="96" t="s">
        <v>316</v>
      </c>
    </row>
    <row r="233" spans="1:10" ht="40.5" customHeight="1" x14ac:dyDescent="0.25">
      <c r="A233" s="111" t="s">
        <v>39</v>
      </c>
      <c r="B233" s="100"/>
      <c r="C233" s="113" t="s">
        <v>27</v>
      </c>
      <c r="D233" s="110"/>
      <c r="E233" s="110"/>
      <c r="F233" s="110"/>
      <c r="G233" s="110"/>
      <c r="H233" s="110"/>
      <c r="I233" s="110"/>
      <c r="J233" s="96" t="s">
        <v>316</v>
      </c>
    </row>
    <row r="234" spans="1:10" ht="40.5" customHeight="1" x14ac:dyDescent="0.25">
      <c r="A234" s="119" t="s">
        <v>39</v>
      </c>
      <c r="B234" s="130"/>
      <c r="C234" s="121" t="s">
        <v>28</v>
      </c>
      <c r="D234" s="110"/>
      <c r="E234" s="110"/>
      <c r="F234" s="110"/>
      <c r="G234" s="110"/>
      <c r="H234" s="110"/>
      <c r="I234" s="110"/>
      <c r="J234" s="96" t="s">
        <v>316</v>
      </c>
    </row>
    <row r="235" spans="1:10" ht="40.5" customHeight="1" x14ac:dyDescent="0.25">
      <c r="A235" s="119" t="s">
        <v>39</v>
      </c>
      <c r="B235" s="130"/>
      <c r="C235" s="121" t="s">
        <v>29</v>
      </c>
      <c r="D235" s="110"/>
      <c r="E235" s="110"/>
      <c r="F235" s="110"/>
      <c r="G235" s="110"/>
      <c r="H235" s="110"/>
      <c r="I235" s="110"/>
      <c r="J235" s="96" t="s">
        <v>316</v>
      </c>
    </row>
    <row r="236" spans="1:10" ht="40.5" customHeight="1" x14ac:dyDescent="0.25">
      <c r="A236" s="129" t="s">
        <v>39</v>
      </c>
      <c r="B236" s="130"/>
      <c r="C236" s="121" t="s">
        <v>30</v>
      </c>
      <c r="D236" s="110"/>
      <c r="E236" s="110"/>
      <c r="F236" s="110"/>
      <c r="G236" s="110"/>
      <c r="H236" s="110"/>
      <c r="I236" s="110"/>
      <c r="J236" s="96" t="s">
        <v>316</v>
      </c>
    </row>
    <row r="237" spans="1:10" ht="40.5" customHeight="1" x14ac:dyDescent="0.25">
      <c r="A237" s="139" t="s">
        <v>39</v>
      </c>
      <c r="B237" s="140" t="s">
        <v>42</v>
      </c>
      <c r="C237" s="141" t="s">
        <v>183</v>
      </c>
      <c r="D237" s="104">
        <f>Indicateurs!I237</f>
        <v>0</v>
      </c>
      <c r="E237" s="110"/>
      <c r="F237" s="110"/>
      <c r="G237" s="110"/>
      <c r="H237" s="110"/>
      <c r="I237" s="110"/>
      <c r="J237" s="96" t="s">
        <v>316</v>
      </c>
    </row>
    <row r="238" spans="1:10" ht="66.75" customHeight="1" x14ac:dyDescent="0.25">
      <c r="A238" s="139" t="s">
        <v>39</v>
      </c>
      <c r="B238" s="140" t="s">
        <v>43</v>
      </c>
      <c r="C238" s="141" t="s">
        <v>203</v>
      </c>
      <c r="D238" s="104">
        <f>Indicateurs!I238</f>
        <v>0</v>
      </c>
      <c r="E238" s="105" t="str">
        <f>IF(OR(Indicateurs!$I238="",Indicateurs!$I238=0)," ",IF(OR(AND(Indicateurs!J238=0,SUM(Indicateurs!J239:J247)&lt;&gt;0),AND(Indicateurs!J238=0,Indicateurs!J266+Indicateurs!J294+Indicateurs!J308+Indicateurs!J364+Indicateurs!J378+Indicateurs!J392+Indicateurs!J406&lt;&gt;0)),"il manque la valeur totale par rapport à la déclinaison (H/F/NB) et/ou par rapport au décompte du ou des sous-indicateurs",IF(AND(Indicateurs!J238&lt;&gt;SUM(Indicateurs!J239:J247),Indicateurs!J238&lt;&gt;Indicateurs!J266+Indicateurs!J294+Indicateurs!J308+Indicateurs!J364+Indicateurs!J378+Indicateurs!J392+Indicateurs!J406),"Vérifier l'écart entre la valeur totale et la déclinaison (H/F/NB) ET le décompte des sous-indicateurs (O.2.3.1 ; O.2.3.2. ; O.2.3.3 ; N.2.3.4 ; N.2.3.5 ; N.2.3.6 ; N.2.3.7.)",IF(Indicateurs!J238&lt;&gt;SUM(Indicateurs!J239:J247),"Vérifier l'écart entre la valeur totale et la déclinaison (H/F/NB)",IF(Indicateurs!J238&lt;(Indicateurs!J266+Indicateurs!J294+Indicateurs!J308+Indicateurs!J364+Indicateurs!J378+Indicateurs!J392+Indicateurs!J406),"Justifier l'écart entre la valeur totale et le décompte des sous-indicateurs (O.2.3.1 ; O.2.3.2. ; O.2.3.3 ; N.2.3.4 ; N.2.3.5 ; N.2.3.6 ; N.2.3.7.)",IF(Indicateurs!J238&gt;(Indicateurs!J266+Indicateurs!J294+Indicateurs!J308+Indicateurs!J364+Indicateurs!J378+Indicateurs!J392+Indicateurs!J406),"Vérifier l'écart entre la valeur totale et le décompte des sous-indicateurs (O.2.3.1 ; O.2.3.2. ; O.2.3.3 ; N.2.3.4 ; N.2.3.5 ; N.2.3.6 ; N.2.3.7.)","Cohérent"))))))</f>
        <v xml:space="preserve"> </v>
      </c>
      <c r="F238" s="105" t="str">
        <f>IF(OR(Indicateurs!$I238="",Indicateurs!$I238=0)," ",IF(OR(AND(Indicateurs!K238=0,SUM(Indicateurs!K239:K247)&lt;&gt;0),AND(Indicateurs!K238=0,Indicateurs!K266+Indicateurs!K294+Indicateurs!K308+Indicateurs!K364+Indicateurs!K378+Indicateurs!K392+Indicateurs!K406&lt;&gt;0)),"il manque la valeur totale par rapport à la déclinaison (H/F/NB) et/ou par rapport au décompte du ou des sous-indicateurs",IF(AND(Indicateurs!K238&lt;&gt;SUM(Indicateurs!K239:K247),Indicateurs!K238&lt;&gt;Indicateurs!K266+Indicateurs!K294+Indicateurs!K308+Indicateurs!K364+Indicateurs!K378+Indicateurs!K392+Indicateurs!K406),"Vérifier l'écart entre la valeur totale et la déclinaison (H/F/NB) ET le décompte des sous-indicateurs (O.2.3.1 ; O.2.3.2. ; O.2.3.3 ; N.2.3.4 ; N.2.3.5 ; N.2.3.6 ; N.2.3.7.)",IF(Indicateurs!K238&lt;&gt;SUM(Indicateurs!K239:K247),"Vérifier l'écart entre la valeur totale et la déclinaison (H/F/NB)",IF(Indicateurs!K238&lt;(Indicateurs!K266+Indicateurs!K294+Indicateurs!K308+Indicateurs!K364+Indicateurs!K378+Indicateurs!K392+Indicateurs!K406),"Justifier l'écart entre la valeur totale et le décompte des sous-indicateurs (O.2.3.1 ; O.2.3.2. ; O.2.3.3 ; N.2.3.4 ; N.2.3.5 ; N.2.3.6 ; N.2.3.7.)",IF(Indicateurs!K238&gt;(Indicateurs!K266+Indicateurs!K294+Indicateurs!K308+Indicateurs!K364+Indicateurs!K378+Indicateurs!K392+Indicateurs!K406),"Vérifier l'écart entre la valeur totale et le décompte des sous-indicateurs (O.2.3.1 ; O.2.3.2. ; O.2.3.3 ; N.2.3.4 ; N.2.3.5 ; N.2.3.6 ; N.2.3.7.)","Cohérent"))))))</f>
        <v xml:space="preserve"> </v>
      </c>
      <c r="G238" s="105" t="str">
        <f>IF(OR(Indicateurs!$I238="",Indicateurs!$I238=0)," ",IF(OR(AND(Indicateurs!N238=0,SUM(Indicateurs!N239:N247)&lt;&gt;0),AND(Indicateurs!N238=0,Indicateurs!N266+Indicateurs!N294+Indicateurs!N308+Indicateurs!N364+Indicateurs!N378+Indicateurs!N392+Indicateurs!N406&lt;&gt;0)),"il manque la valeur totale par rapport à la déclinaison (H/F/NB) et/ou par rapport au décompte du ou des sous-indicateurs",IF(AND(Indicateurs!N238&lt;&gt;SUM(Indicateurs!N239:N247),Indicateurs!N238&lt;&gt;Indicateurs!N266+Indicateurs!N294+Indicateurs!N308+Indicateurs!N364+Indicateurs!N378+Indicateurs!N392+Indicateurs!N406),"Vérifier l'écart entre la valeur totale et la déclinaison (H/F/NB) ET le décompte des sous-indicateurs (O.2.3.1 ; O.2.3.2. ; O.2.3.3 ; N.2.3.4 ; N.2.3.5 ; N.2.3.6 ; N.2.3.7.)",IF(Indicateurs!N238&lt;&gt;SUM(Indicateurs!N239:N247),"Vérifier l'écart entre la valeur totale et la déclinaison (H/F/NB)",IF(Indicateurs!N238&lt;(Indicateurs!N266+Indicateurs!N294+Indicateurs!N308+Indicateurs!N364+Indicateurs!N378+Indicateurs!N392+Indicateurs!N406),"Justifier l'écart entre la valeur totale et le décompte des sous-indicateurs (O.2.3.1 ; O.2.3.2. ; O.2.3.3 ; N.2.3.4 ; N.2.3.5 ; N.2.3.6 ; N.2.3.7.)",IF(Indicateurs!N238&gt;(Indicateurs!N266+Indicateurs!N294+Indicateurs!N308+Indicateurs!N364+Indicateurs!N378+Indicateurs!N392+Indicateurs!N406),"Vérifier l'écart entre la valeur totale et le décompte des sous-indicateurs (O.2.3.1 ; O.2.3.2. ; O.2.3.3 ; N.2.3.4 ; N.2.3.5 ; N.2.3.6 ; N.2.3.7.)","Cohérent"))))))</f>
        <v xml:space="preserve"> </v>
      </c>
      <c r="H238" s="105" t="str">
        <f>IF(OR(Indicateurs!$I238="",Indicateurs!$I238=0)," ",IF(OR(AND(Indicateurs!Q238=0,SUM(Indicateurs!Q239:Q247)&lt;&gt;0),AND(Indicateurs!Q238=0,Indicateurs!Q266+Indicateurs!Q294+Indicateurs!Q308+Indicateurs!Q364+Indicateurs!Q378+Indicateurs!Q392+Indicateurs!Q406&lt;&gt;0)),"il manque la valeur totale par rapport à la déclinaison (H/F/NB) et/ou par rapport au décompte du ou des sous-indicateurs",IF(AND(Indicateurs!Q238&lt;&gt;SUM(Indicateurs!Q239:Q247),Indicateurs!Q238&lt;&gt;Indicateurs!Q266+Indicateurs!Q294+Indicateurs!Q308+Indicateurs!Q364+Indicateurs!Q378+Indicateurs!Q392+Indicateurs!Q406),"Vérifier l'écart entre la valeur totale et la déclinaison (H/F/NB) ET le décompte des sous-indicateurs (O.2.3.1 ; O.2.3.2. ; O.2.3.3 ; N.2.3.4 ; N.2.3.5 ; N.2.3.6 ; N.2.3.7.)",IF(Indicateurs!Q238&lt;&gt;SUM(Indicateurs!Q239:Q247),"Vérifier l'écart entre la valeur totale et la déclinaison (H/F/NB)",IF(Indicateurs!Q238&lt;(Indicateurs!Q266+Indicateurs!Q294+Indicateurs!Q308+Indicateurs!Q364+Indicateurs!Q378+Indicateurs!Q392+Indicateurs!Q406),"Justifier l'écart entre la valeur totale et le décompte des sous-indicateurs (O.2.3.1 ; O.2.3.2. ; O.2.3.3 ; N.2.3.4 ; N.2.3.5 ; N.2.3.6 ; N.2.3.7.)",IF(Indicateurs!Q238&gt;(Indicateurs!Q266+Indicateurs!Q294+Indicateurs!Q308+Indicateurs!Q364+Indicateurs!Q378+Indicateurs!Q392+Indicateurs!Q406),"Vérifier l'écart entre la valeur totale et le décompte des sous-indicateurs (O.2.3.1 ; O.2.3.2. ; O.2.3.3 ; N.2.3.4 ; N.2.3.5 ; N.2.3.6 ; N.2.3.7.)","Cohérent"))))))</f>
        <v xml:space="preserve"> </v>
      </c>
      <c r="I238" s="105" t="str">
        <f>IF(OR(Indicateurs!$I238="",Indicateurs!$I238=0)," ",IF(OR(AND(Indicateurs!T238=0,SUM(Indicateurs!T239:T247)&lt;&gt;0),AND(Indicateurs!T238=0,Indicateurs!T266+Indicateurs!T294+Indicateurs!T308+Indicateurs!T364+Indicateurs!T378+Indicateurs!T392+Indicateurs!T406&lt;&gt;0)),"il manque la valeur totale par rapport à la déclinaison (H/F/NB) et/ou par rapport au décompte du ou des sous-indicateurs",IF(AND(Indicateurs!T238&lt;&gt;SUM(Indicateurs!T239:T247),Indicateurs!T238&lt;&gt;Indicateurs!T266+Indicateurs!T294+Indicateurs!T308+Indicateurs!T364+Indicateurs!T378+Indicateurs!T392+Indicateurs!T406),"Vérifier l'écart entre la valeur totale et la déclinaison (H/F/NB) ET le décompte des sous-indicateurs (O.2.3.1 ; O.2.3.2. ; O.2.3.3 ; N.2.3.4 ; N.2.3.5 ; N.2.3.6 ; N.2.3.7.)",IF(Indicateurs!T238&lt;&gt;SUM(Indicateurs!T239:T247),"Vérifier l'écart entre la valeur totale et la déclinaison (H/F/NB)",IF(Indicateurs!T238&lt;(Indicateurs!T266+Indicateurs!T294+Indicateurs!T308+Indicateurs!T364+Indicateurs!T378+Indicateurs!T392+Indicateurs!T406),"Justifier l'écart entre la valeur totale et le décompte des sous-indicateurs (O.2.3.1 ; O.2.3.2. ; O.2.3.3 ; N.2.3.4 ; N.2.3.5 ; N.2.3.6 ; N.2.3.7.)",IF(Indicateurs!T238&gt;(Indicateurs!T266+Indicateurs!T294+Indicateurs!T308+Indicateurs!T364+Indicateurs!T378+Indicateurs!T392+Indicateurs!T406),"Vérifier l'écart entre la valeur totale et le décompte des sous-indicateurs (O.2.3.1 ; O.2.3.2. ; O.2.3.3 ; N.2.3.4 ; N.2.3.5 ; N.2.3.6 ; N.2.3.7.)","Cohérent"))))))</f>
        <v xml:space="preserve"> </v>
      </c>
      <c r="J238" s="106" t="s">
        <v>308</v>
      </c>
    </row>
    <row r="239" spans="1:10" ht="69.75" customHeight="1" x14ac:dyDescent="0.25">
      <c r="A239" s="119" t="s">
        <v>39</v>
      </c>
      <c r="B239" s="130"/>
      <c r="C239" s="121" t="s">
        <v>22</v>
      </c>
      <c r="D239" s="110"/>
      <c r="E239" s="105" t="str">
        <f>IF(OR(Indicateurs!$I$238="",Indicateurs!$I$238=0)," ",IF(AND(Indicateurs!J239=0,Indicateurs!J267+Indicateurs!J295+Indicateurs!J309+Indicateurs!J365+Indicateurs!J379+Indicateurs!J393+Indicateurs!J407&lt;&gt;0),"il manque la valeur totale par rapport au décompte du ou des sous-indicateurs",IF(Indicateurs!J239&lt;(Indicateurs!J267+Indicateurs!J295+Indicateurs!J309+Indicateurs!J365+Indicateurs!J379+Indicateurs!J393+Indicateurs!J407),"Justifier l'écart entre la valeur totale et le décompte des sous-indicateurs (O.2.3.1 ; O.2.3.2. ; O.2.3.3 ; N.2.3.4 ; N.2.3.5 ; N.2.3.6 ; N.2.3.7.)",IF(Indicateurs!J239&gt;(Indicateurs!J267+Indicateurs!J295+Indicateurs!J309+Indicateurs!J365+Indicateurs!J379+Indicateurs!J393+Indicateurs!J407),"Vérifier l'écart entre la valeur totale et le décompte des sous-indicateurs (O.2.3.1 ; O.2.3.2. ; O.2.3.3 ; N.2.3.4 ; N.2.3.5 ; N.2.3.6 ; N.2.3.7.)","Cohérent"))))</f>
        <v xml:space="preserve"> </v>
      </c>
      <c r="F239" s="105" t="str">
        <f>IF(OR(Indicateurs!$I$238="",Indicateurs!$I$238=0)," ",IF(AND(Indicateurs!K239=0,Indicateurs!K267+Indicateurs!K295+Indicateurs!K309+Indicateurs!K365+Indicateurs!K379+Indicateurs!K393+Indicateurs!K407&lt;&gt;0),"il manque la valeur totale par rapport au décompte du ou des sous-indicateurs",IF(Indicateurs!K239&lt;(Indicateurs!K267+Indicateurs!K295+Indicateurs!K309+Indicateurs!K365+Indicateurs!K379+Indicateurs!K393+Indicateurs!K407),"Justifier l'écart entre la valeur totale et le décompte des sous-indicateurs (O.2.3.1 ; O.2.3.2. ; O.2.3.3 ; N.2.3.4 ; N.2.3.5 ; N.2.3.6 ; N.2.3.7.)",IF(Indicateurs!K239&gt;(Indicateurs!K267+Indicateurs!K295+Indicateurs!K309+Indicateurs!K365+Indicateurs!K379+Indicateurs!K393+Indicateurs!K407),"Vérifier l'écart entre la valeur totale et le décompte des sous-indicateurs (O.2.3.1 ; O.2.3.2. ; O.2.3.3 ; N.2.3.4 ; N.2.3.5 ; N.2.3.6 ; N.2.3.7.)","Cohérent"))))</f>
        <v xml:space="preserve"> </v>
      </c>
      <c r="G239" s="105" t="str">
        <f>IF(OR(Indicateurs!$I$238="",Indicateurs!$I$238=0)," ",IF(AND(Indicateurs!N239=0,Indicateurs!N267+Indicateurs!N295+Indicateurs!N309+Indicateurs!N365+Indicateurs!N379+Indicateurs!N393+Indicateurs!N407&lt;&gt;0),"il manque la valeur totale par rapport au décompte du ou des sous-indicateurs",IF(Indicateurs!N239&lt;(Indicateurs!N267+Indicateurs!N295+Indicateurs!N309+Indicateurs!N365+Indicateurs!N379+Indicateurs!N393+Indicateurs!N407),"Justifier l'écart entre la valeur totale et le décompte des sous-indicateurs (O.2.3.1 ; O.2.3.2. ; O.2.3.3 ; N.2.3.4 ; N.2.3.5 ; N.2.3.6 ; N.2.3.7.)",IF(Indicateurs!N239&gt;(Indicateurs!N267+Indicateurs!N295+Indicateurs!N309+Indicateurs!N365+Indicateurs!N379+Indicateurs!N393+Indicateurs!N407),"Vérifier l'écart entre la valeur totale et le décompte des sous-indicateurs (O.2.3.1 ; O.2.3.2. ; O.2.3.3 ; N.2.3.4 ; N.2.3.5 ; N.2.3.6 ; N.2.3.7.)","Cohérent"))))</f>
        <v xml:space="preserve"> </v>
      </c>
      <c r="H239" s="105" t="str">
        <f>IF(OR(Indicateurs!$I$238="",Indicateurs!$I$238=0)," ",IF(AND(Indicateurs!Q239=0,Indicateurs!Q267+Indicateurs!Q295+Indicateurs!Q309+Indicateurs!Q365+Indicateurs!Q379+Indicateurs!Q393+Indicateurs!Q407&lt;&gt;0),"il manque la valeur totale par rapport au décompte du ou des sous-indicateurs",IF(Indicateurs!Q239&lt;(Indicateurs!Q267+Indicateurs!Q295+Indicateurs!Q309+Indicateurs!Q365+Indicateurs!Q379+Indicateurs!Q393+Indicateurs!Q407),"Justifier l'écart entre la valeur totale et le décompte des sous-indicateurs (O.2.3.1 ; O.2.3.2. ; O.2.3.3 ; N.2.3.4 ; N.2.3.5 ; N.2.3.6 ; N.2.3.7.)",IF(Indicateurs!Q239&gt;(Indicateurs!Q267+Indicateurs!Q295+Indicateurs!Q309+Indicateurs!Q365+Indicateurs!Q379+Indicateurs!Q393+Indicateurs!Q407),"Vérifier l'écart entre la valeur totale et le décompte des sous-indicateurs (O.2.3.1 ; O.2.3.2. ; O.2.3.3 ; N.2.3.4 ; N.2.3.5 ; N.2.3.6 ; N.2.3.7.)","Cohérent"))))</f>
        <v xml:space="preserve"> </v>
      </c>
      <c r="I239" s="105" t="str">
        <f>IF(OR(Indicateurs!$I$238="",Indicateurs!$I$238=0)," ",IF(AND(Indicateurs!T239=0,Indicateurs!T267+Indicateurs!T295+Indicateurs!T309+Indicateurs!T365+Indicateurs!T379+Indicateurs!T393+Indicateurs!T407&lt;&gt;0),"il manque la valeur totale par rapport au décompte du ou des sous-indicateurs",IF(Indicateurs!T239&lt;(Indicateurs!T267+Indicateurs!T295+Indicateurs!T309+Indicateurs!T365+Indicateurs!T379+Indicateurs!T393+Indicateurs!T407),"Justifier l'écart entre la valeur totale et le décompte des sous-indicateurs (O.2.3.1 ; O.2.3.2. ; O.2.3.3 ; N.2.3.4 ; N.2.3.5 ; N.2.3.6 ; N.2.3.7.)",IF(Indicateurs!T239&gt;(Indicateurs!T267+Indicateurs!T295+Indicateurs!T309+Indicateurs!T365+Indicateurs!T379+Indicateurs!T393+Indicateurs!T407),"Vérifier l'écart entre la valeur totale et le décompte des sous-indicateurs (O.2.3.1 ; O.2.3.2. ; O.2.3.3 ; N.2.3.4 ; N.2.3.5 ; N.2.3.6 ; N.2.3.7.)","Cohérent"))))</f>
        <v xml:space="preserve"> </v>
      </c>
      <c r="J239" s="106" t="s">
        <v>312</v>
      </c>
    </row>
    <row r="240" spans="1:10" ht="70.5" customHeight="1" x14ac:dyDescent="0.25">
      <c r="A240" s="119" t="s">
        <v>39</v>
      </c>
      <c r="B240" s="130"/>
      <c r="C240" s="121" t="s">
        <v>23</v>
      </c>
      <c r="D240" s="110"/>
      <c r="E240" s="105" t="str">
        <f>IF(OR(Indicateurs!$I$238="",Indicateurs!$I$238=0)," ",IF(AND(Indicateurs!J240=0,Indicateurs!J268+Indicateurs!J296+Indicateurs!J310+Indicateurs!J366+Indicateurs!J380+Indicateurs!J394+Indicateurs!J408&lt;&gt;0),"il manque la valeur totale par rapport au décompte du ou des sous-indicateurs",IF(Indicateurs!J240&lt;(Indicateurs!J268+Indicateurs!J296+Indicateurs!J310+Indicateurs!J366+Indicateurs!J380+Indicateurs!J394+Indicateurs!J408),"Justifier l'écart entre la valeur totale et le décompte des sous-indicateurs (O.2.3.1 ; O.2.3.2. ; O.2.3.3 ; N.2.3.4 ; N.2.3.5 ; N.2.3.6 ; N.2.3.7.)",IF(Indicateurs!J240&gt;(Indicateurs!J268+Indicateurs!J296+Indicateurs!J310+Indicateurs!J366+Indicateurs!J380+Indicateurs!J394+Indicateurs!J408),"Vérifier l'écart entre la valeur totale et le décompte des sous-indicateurs (O.2.3.1 ; O.2.3.2. ; O.2.3.3 ; N.2.3.4 ; N.2.3.5 ; N.2.3.6 ; N.2.3.7.)","Cohérent"))))</f>
        <v xml:space="preserve"> </v>
      </c>
      <c r="F240" s="105" t="str">
        <f>IF(OR(Indicateurs!$I$238="",Indicateurs!$I$238=0)," ",IF(AND(Indicateurs!K240=0,Indicateurs!K268+Indicateurs!K296+Indicateurs!K310+Indicateurs!K366+Indicateurs!K380+Indicateurs!K394+Indicateurs!K408&lt;&gt;0),"il manque la valeur totale par rapport au décompte du ou des sous-indicateurs",IF(Indicateurs!K240&lt;(Indicateurs!K268+Indicateurs!K296+Indicateurs!K310+Indicateurs!K366+Indicateurs!K380+Indicateurs!K394+Indicateurs!K408),"Justifier l'écart entre la valeur totale et le décompte des sous-indicateurs (O.2.3.1 ; O.2.3.2. ; O.2.3.3 ; N.2.3.4 ; N.2.3.5 ; N.2.3.6 ; N.2.3.7.)",IF(Indicateurs!K240&gt;(Indicateurs!K268+Indicateurs!K296+Indicateurs!K310+Indicateurs!K366+Indicateurs!K380+Indicateurs!K394+Indicateurs!K408),"Vérifier l'écart entre la valeur totale et le décompte des sous-indicateurs (O.2.3.1 ; O.2.3.2. ; O.2.3.3 ; N.2.3.4 ; N.2.3.5 ; N.2.3.6 ; N.2.3.7.)","Cohérent"))))</f>
        <v xml:space="preserve"> </v>
      </c>
      <c r="G240" s="105" t="str">
        <f>IF(OR(Indicateurs!$I$238="",Indicateurs!$I$238=0)," ",IF(AND(Indicateurs!N240=0,Indicateurs!N268+Indicateurs!N296+Indicateurs!N310+Indicateurs!N366+Indicateurs!N380+Indicateurs!N394+Indicateurs!N408&lt;&gt;0),"il manque la valeur totale par rapport au décompte du ou des sous-indicateurs",IF(Indicateurs!N240&lt;(Indicateurs!N268+Indicateurs!N296+Indicateurs!N310+Indicateurs!N366+Indicateurs!N380+Indicateurs!N394+Indicateurs!N408),"Justifier l'écart entre la valeur totale et le décompte des sous-indicateurs (O.2.3.1 ; O.2.3.2. ; O.2.3.3 ; N.2.3.4 ; N.2.3.5 ; N.2.3.6 ; N.2.3.7.)",IF(Indicateurs!N240&gt;(Indicateurs!N268+Indicateurs!N296+Indicateurs!N310+Indicateurs!N366+Indicateurs!N380+Indicateurs!N394+Indicateurs!N408),"Vérifier l'écart entre la valeur totale et le décompte des sous-indicateurs (O.2.3.1 ; O.2.3.2. ; O.2.3.3 ; N.2.3.4 ; N.2.3.5 ; N.2.3.6 ; N.2.3.7.)","Cohérent"))))</f>
        <v xml:space="preserve"> </v>
      </c>
      <c r="H240" s="105" t="str">
        <f>IF(OR(Indicateurs!$I$238="",Indicateurs!$I$238=0)," ",IF(AND(Indicateurs!Q240=0,Indicateurs!Q268+Indicateurs!Q296+Indicateurs!Q310+Indicateurs!Q366+Indicateurs!Q380+Indicateurs!Q394+Indicateurs!Q408&lt;&gt;0),"il manque la valeur totale par rapport au décompte du ou des sous-indicateurs",IF(Indicateurs!Q240&lt;(Indicateurs!Q268+Indicateurs!Q296+Indicateurs!Q310+Indicateurs!Q366+Indicateurs!Q380+Indicateurs!Q394+Indicateurs!Q408),"Justifier l'écart entre la valeur totale et le décompte des sous-indicateurs (O.2.3.1 ; O.2.3.2. ; O.2.3.3 ; N.2.3.4 ; N.2.3.5 ; N.2.3.6 ; N.2.3.7.)",IF(Indicateurs!Q240&gt;(Indicateurs!Q268+Indicateurs!Q296+Indicateurs!Q310+Indicateurs!Q366+Indicateurs!Q380+Indicateurs!Q394+Indicateurs!Q408),"Vérifier l'écart entre la valeur totale et le décompte des sous-indicateurs (O.2.3.1 ; O.2.3.2. ; O.2.3.3 ; N.2.3.4 ; N.2.3.5 ; N.2.3.6 ; N.2.3.7.)","Cohérent"))))</f>
        <v xml:space="preserve"> </v>
      </c>
      <c r="I240" s="105" t="str">
        <f>IF(OR(Indicateurs!$I$238="",Indicateurs!$I$238=0)," ",IF(AND(Indicateurs!T240=0,Indicateurs!T268+Indicateurs!T296+Indicateurs!T310+Indicateurs!T366+Indicateurs!T380+Indicateurs!T394+Indicateurs!T408&lt;&gt;0),"il manque la valeur totale par rapport au décompte du ou des sous-indicateurs",IF(Indicateurs!T240&lt;(Indicateurs!T268+Indicateurs!T296+Indicateurs!T310+Indicateurs!T366+Indicateurs!T380+Indicateurs!T394+Indicateurs!T408),"Justifier l'écart entre la valeur totale et le décompte des sous-indicateurs (O.2.3.1 ; O.2.3.2. ; O.2.3.3 ; N.2.3.4 ; N.2.3.5 ; N.2.3.6 ; N.2.3.7.)",IF(Indicateurs!T240&gt;(Indicateurs!T268+Indicateurs!T296+Indicateurs!T310+Indicateurs!T366+Indicateurs!T380+Indicateurs!T394+Indicateurs!T408),"Vérifier l'écart entre la valeur totale et le décompte des sous-indicateurs (O.2.3.1 ; O.2.3.2. ; O.2.3.3 ; N.2.3.4 ; N.2.3.5 ; N.2.3.6 ; N.2.3.7.)","Cohérent"))))</f>
        <v xml:space="preserve"> </v>
      </c>
      <c r="J240" s="106" t="s">
        <v>312</v>
      </c>
    </row>
    <row r="241" spans="1:10" ht="40.5" customHeight="1" x14ac:dyDescent="0.25">
      <c r="A241" s="119" t="s">
        <v>39</v>
      </c>
      <c r="B241" s="130"/>
      <c r="C241" s="121" t="s">
        <v>24</v>
      </c>
      <c r="D241" s="110"/>
      <c r="E241" s="105" t="str">
        <f>IF(OR(Indicateurs!$I$238="",Indicateurs!$I$238=0)," ",IF(AND(Indicateurs!J241=0,Indicateurs!J269+Indicateurs!J297+Indicateurs!J311+Indicateurs!J367+Indicateurs!J381+Indicateurs!J395+Indicateurs!J409&lt;&gt;0),"il manque la valeur totale par rapport au décompte du ou des sous-indicateurs",IF(Indicateurs!J241&lt;(Indicateurs!J269+Indicateurs!J297+Indicateurs!J311+Indicateurs!J367+Indicateurs!J381+Indicateurs!J395+Indicateurs!J409),"Justifier l'écart entre la valeur totale et le décompte des sous-indicateurs (O.2.3.1 ; O.2.3.2. ; O.2.3.3 ; N.2.3.4 ; N.2.3.5 ; N.2.3.6 ; N.2.3.7.)",IF(Indicateurs!J241&gt;(Indicateurs!J269+Indicateurs!J297+Indicateurs!J311+Indicateurs!J367+Indicateurs!J381+Indicateurs!J395+Indicateurs!J409),"Vérifier l'écart entre la valeur totale et le décompte des sous-indicateurs (O.2.3.1 ; O.2.3.2. ; O.2.3.3 ; N.2.3.4 ; N.2.3.5 ; N.2.3.6 ; N.2.3.7.)","Cohérent"))))</f>
        <v xml:space="preserve"> </v>
      </c>
      <c r="F241" s="105" t="str">
        <f>IF(OR(Indicateurs!$I$238="",Indicateurs!$I$238=0)," ",IF(AND(Indicateurs!K241=0,Indicateurs!K269+Indicateurs!K297+Indicateurs!K311+Indicateurs!K367+Indicateurs!K381+Indicateurs!K395+Indicateurs!K409&lt;&gt;0),"il manque la valeur totale par rapport au décompte du ou des sous-indicateurs",IF(Indicateurs!K241&lt;(Indicateurs!K269+Indicateurs!K297+Indicateurs!K311+Indicateurs!K367+Indicateurs!K381+Indicateurs!K395+Indicateurs!K409),"Justifier l'écart entre la valeur totale et le décompte des sous-indicateurs (O.2.3.1 ; O.2.3.2. ; O.2.3.3 ; N.2.3.4 ; N.2.3.5 ; N.2.3.6 ; N.2.3.7.)",IF(Indicateurs!K241&gt;(Indicateurs!K269+Indicateurs!K297+Indicateurs!K311+Indicateurs!K367+Indicateurs!K381+Indicateurs!K395+Indicateurs!K409),"Vérifier l'écart entre la valeur totale et le décompte des sous-indicateurs (O.2.3.1 ; O.2.3.2. ; O.2.3.3 ; N.2.3.4 ; N.2.3.5 ; N.2.3.6 ; N.2.3.7.)","Cohérent"))))</f>
        <v xml:space="preserve"> </v>
      </c>
      <c r="G241" s="105" t="str">
        <f>IF(OR(Indicateurs!$I$238="",Indicateurs!$I$238=0)," ",IF(AND(Indicateurs!N241=0,Indicateurs!N269+Indicateurs!N297+Indicateurs!N311+Indicateurs!N367+Indicateurs!N381+Indicateurs!N395+Indicateurs!N409&lt;&gt;0),"il manque la valeur totale par rapport au décompte du ou des sous-indicateurs",IF(Indicateurs!N241&lt;(Indicateurs!N269+Indicateurs!N297+Indicateurs!N311+Indicateurs!N367+Indicateurs!N381+Indicateurs!N395+Indicateurs!N409),"Justifier l'écart entre la valeur totale et le décompte des sous-indicateurs (O.2.3.1 ; O.2.3.2. ; O.2.3.3 ; N.2.3.4 ; N.2.3.5 ; N.2.3.6 ; N.2.3.7.)",IF(Indicateurs!N241&gt;(Indicateurs!N269+Indicateurs!N297+Indicateurs!N311+Indicateurs!N367+Indicateurs!N381+Indicateurs!N395+Indicateurs!N409),"Vérifier l'écart entre la valeur totale et le décompte des sous-indicateurs (O.2.3.1 ; O.2.3.2. ; O.2.3.3 ; N.2.3.4 ; N.2.3.5 ; N.2.3.6 ; N.2.3.7.)","Cohérent"))))</f>
        <v xml:space="preserve"> </v>
      </c>
      <c r="H241" s="105" t="str">
        <f>IF(OR(Indicateurs!$I$238="",Indicateurs!$I$238=0)," ",IF(AND(Indicateurs!Q241=0,Indicateurs!Q269+Indicateurs!Q297+Indicateurs!Q311+Indicateurs!Q367+Indicateurs!Q381+Indicateurs!Q395+Indicateurs!Q409&lt;&gt;0),"il manque la valeur totale par rapport au décompte du ou des sous-indicateurs",IF(Indicateurs!Q241&lt;(Indicateurs!Q269+Indicateurs!Q297+Indicateurs!Q311+Indicateurs!Q367+Indicateurs!Q381+Indicateurs!Q395+Indicateurs!Q409),"Justifier l'écart entre la valeur totale et le décompte des sous-indicateurs (O.2.3.1 ; O.2.3.2. ; O.2.3.3 ; N.2.3.4 ; N.2.3.5 ; N.2.3.6 ; N.2.3.7.)",IF(Indicateurs!Q241&gt;(Indicateurs!Q269+Indicateurs!Q297+Indicateurs!Q311+Indicateurs!Q367+Indicateurs!Q381+Indicateurs!Q395+Indicateurs!Q409),"Vérifier l'écart entre la valeur totale et le décompte des sous-indicateurs (O.2.3.1 ; O.2.3.2. ; O.2.3.3 ; N.2.3.4 ; N.2.3.5 ; N.2.3.6 ; N.2.3.7.)","Cohérent"))))</f>
        <v xml:space="preserve"> </v>
      </c>
      <c r="I241" s="105" t="str">
        <f>IF(OR(Indicateurs!$I$238="",Indicateurs!$I$238=0)," ",IF(AND(Indicateurs!T241=0,Indicateurs!T269+Indicateurs!T297+Indicateurs!T311+Indicateurs!T367+Indicateurs!T381+Indicateurs!T395+Indicateurs!T409&lt;&gt;0),"il manque la valeur totale par rapport au décompte du ou des sous-indicateurs",IF(Indicateurs!T241&lt;(Indicateurs!T269+Indicateurs!T297+Indicateurs!T311+Indicateurs!T367+Indicateurs!T381+Indicateurs!T395+Indicateurs!T409),"Justifier l'écart entre la valeur totale et le décompte des sous-indicateurs (O.2.3.1 ; O.2.3.2. ; O.2.3.3 ; N.2.3.4 ; N.2.3.5 ; N.2.3.6 ; N.2.3.7.)",IF(Indicateurs!T241&gt;(Indicateurs!T269+Indicateurs!T297+Indicateurs!T311+Indicateurs!T367+Indicateurs!T381+Indicateurs!T395+Indicateurs!T409),"Vérifier l'écart entre la valeur totale et le décompte des sous-indicateurs (O.2.3.1 ; O.2.3.2. ; O.2.3.3 ; N.2.3.4 ; N.2.3.5 ; N.2.3.6 ; N.2.3.7.)","Cohérent"))))</f>
        <v xml:space="preserve"> </v>
      </c>
      <c r="J241" s="106" t="s">
        <v>312</v>
      </c>
    </row>
    <row r="242" spans="1:10" ht="40.5" customHeight="1" x14ac:dyDescent="0.25">
      <c r="A242" s="111" t="s">
        <v>39</v>
      </c>
      <c r="B242" s="100"/>
      <c r="C242" s="113" t="s">
        <v>25</v>
      </c>
      <c r="D242" s="110"/>
      <c r="E242" s="105" t="str">
        <f>IF(OR(Indicateurs!$I$238="",Indicateurs!$I$238=0)," ",IF(AND(Indicateurs!J242=0,Indicateurs!J270+Indicateurs!J298+Indicateurs!J312+Indicateurs!J368+Indicateurs!J382+Indicateurs!J396+Indicateurs!J410&lt;&gt;0),"il manque la valeur totale par rapport au décompte du ou des sous-indicateurs",IF(Indicateurs!J242&lt;(Indicateurs!J270+Indicateurs!J298+Indicateurs!J312+Indicateurs!J368+Indicateurs!J382+Indicateurs!J396+Indicateurs!J410),"Justifier l'écart entre la valeur totale et le décompte des sous-indicateurs (O.2.3.1 ; O.2.3.2. ; O.2.3.3 ; N.2.3.4 ; N.2.3.5 ; N.2.3.6 ; N.2.3.7.)",IF(Indicateurs!J242&gt;(Indicateurs!J270+Indicateurs!J298+Indicateurs!J312+Indicateurs!J368+Indicateurs!J382+Indicateurs!J396+Indicateurs!J410),"Vérifier l'écart entre la valeur totale et le décompte des sous-indicateurs (O.2.3.1 ; O.2.3.2. ; O.2.3.3 ; N.2.3.4 ; N.2.3.5 ; N.2.3.6 ; N.2.3.7.)","Cohérent"))))</f>
        <v xml:space="preserve"> </v>
      </c>
      <c r="F242" s="105" t="str">
        <f>IF(OR(Indicateurs!$I$238="",Indicateurs!$I$238=0)," ",IF(AND(Indicateurs!K242=0,Indicateurs!K270+Indicateurs!K298+Indicateurs!K312+Indicateurs!K368+Indicateurs!K382+Indicateurs!K396+Indicateurs!K410&lt;&gt;0),"il manque la valeur totale par rapport au décompte du ou des sous-indicateurs",IF(Indicateurs!K242&lt;(Indicateurs!K270+Indicateurs!K298+Indicateurs!K312+Indicateurs!K368+Indicateurs!K382+Indicateurs!K396+Indicateurs!K410),"Justifier l'écart entre la valeur totale et le décompte des sous-indicateurs (O.2.3.1 ; O.2.3.2. ; O.2.3.3 ; N.2.3.4 ; N.2.3.5 ; N.2.3.6 ; N.2.3.7.)",IF(Indicateurs!K242&gt;(Indicateurs!K270+Indicateurs!K298+Indicateurs!K312+Indicateurs!K368+Indicateurs!K382+Indicateurs!K396+Indicateurs!K410),"Vérifier l'écart entre la valeur totale et le décompte des sous-indicateurs (O.2.3.1 ; O.2.3.2. ; O.2.3.3 ; N.2.3.4 ; N.2.3.5 ; N.2.3.6 ; N.2.3.7.)","Cohérent"))))</f>
        <v xml:space="preserve"> </v>
      </c>
      <c r="G242" s="105" t="str">
        <f>IF(OR(Indicateurs!$I$238="",Indicateurs!$I$238=0)," ",IF(AND(Indicateurs!N242=0,Indicateurs!N270+Indicateurs!N298+Indicateurs!N312+Indicateurs!N368+Indicateurs!N382+Indicateurs!N396+Indicateurs!N410&lt;&gt;0),"il manque la valeur totale par rapport au décompte du ou des sous-indicateurs",IF(Indicateurs!N242&lt;(Indicateurs!N270+Indicateurs!N298+Indicateurs!N312+Indicateurs!N368+Indicateurs!N382+Indicateurs!N396+Indicateurs!N410),"Justifier l'écart entre la valeur totale et le décompte des sous-indicateurs (O.2.3.1 ; O.2.3.2. ; O.2.3.3 ; N.2.3.4 ; N.2.3.5 ; N.2.3.6 ; N.2.3.7.)",IF(Indicateurs!N242&gt;(Indicateurs!N270+Indicateurs!N298+Indicateurs!N312+Indicateurs!N368+Indicateurs!N382+Indicateurs!N396+Indicateurs!N410),"Vérifier l'écart entre la valeur totale et le décompte des sous-indicateurs (O.2.3.1 ; O.2.3.2. ; O.2.3.3 ; N.2.3.4 ; N.2.3.5 ; N.2.3.6 ; N.2.3.7.)","Cohérent"))))</f>
        <v xml:space="preserve"> </v>
      </c>
      <c r="H242" s="105" t="str">
        <f>IF(OR(Indicateurs!$I$238="",Indicateurs!$I$238=0)," ",IF(AND(Indicateurs!Q242=0,Indicateurs!Q270+Indicateurs!Q298+Indicateurs!Q312+Indicateurs!Q368+Indicateurs!Q382+Indicateurs!Q396+Indicateurs!Q410&lt;&gt;0),"il manque la valeur totale par rapport au décompte du ou des sous-indicateurs",IF(Indicateurs!Q242&lt;(Indicateurs!Q270+Indicateurs!Q298+Indicateurs!Q312+Indicateurs!Q368+Indicateurs!Q382+Indicateurs!Q396+Indicateurs!Q410),"Justifier l'écart entre la valeur totale et le décompte des sous-indicateurs (O.2.3.1 ; O.2.3.2. ; O.2.3.3 ; N.2.3.4 ; N.2.3.5 ; N.2.3.6 ; N.2.3.7.)",IF(Indicateurs!Q242&gt;(Indicateurs!Q270+Indicateurs!Q298+Indicateurs!Q312+Indicateurs!Q368+Indicateurs!Q382+Indicateurs!Q396+Indicateurs!Q410),"Vérifier l'écart entre la valeur totale et le décompte des sous-indicateurs (O.2.3.1 ; O.2.3.2. ; O.2.3.3 ; N.2.3.4 ; N.2.3.5 ; N.2.3.6 ; N.2.3.7.)","Cohérent"))))</f>
        <v xml:space="preserve"> </v>
      </c>
      <c r="I242" s="105" t="str">
        <f>IF(OR(Indicateurs!$I$238="",Indicateurs!$I$238=0)," ",IF(AND(Indicateurs!T242=0,Indicateurs!T270+Indicateurs!T298+Indicateurs!T312+Indicateurs!T368+Indicateurs!T382+Indicateurs!T396+Indicateurs!T410&lt;&gt;0),"il manque la valeur totale par rapport au décompte du ou des sous-indicateurs",IF(Indicateurs!T242&lt;(Indicateurs!T270+Indicateurs!T298+Indicateurs!T312+Indicateurs!T368+Indicateurs!T382+Indicateurs!T396+Indicateurs!T410),"Justifier l'écart entre la valeur totale et le décompte des sous-indicateurs (O.2.3.1 ; O.2.3.2. ; O.2.3.3 ; N.2.3.4 ; N.2.3.5 ; N.2.3.6 ; N.2.3.7.)",IF(Indicateurs!T242&gt;(Indicateurs!T270+Indicateurs!T298+Indicateurs!T312+Indicateurs!T368+Indicateurs!T382+Indicateurs!T396+Indicateurs!T410),"Vérifier l'écart entre la valeur totale et le décompte des sous-indicateurs (O.2.3.1 ; O.2.3.2. ; O.2.3.3 ; N.2.3.4 ; N.2.3.5 ; N.2.3.6 ; N.2.3.7.)","Cohérent"))))</f>
        <v xml:space="preserve"> </v>
      </c>
      <c r="J242" s="106" t="s">
        <v>312</v>
      </c>
    </row>
    <row r="243" spans="1:10" ht="40.5" customHeight="1" x14ac:dyDescent="0.25">
      <c r="A243" s="111" t="s">
        <v>39</v>
      </c>
      <c r="B243" s="100"/>
      <c r="C243" s="113" t="s">
        <v>26</v>
      </c>
      <c r="D243" s="110"/>
      <c r="E243" s="105" t="str">
        <f>IF(OR(Indicateurs!$I$238="",Indicateurs!$I$238=0)," ",IF(AND(Indicateurs!J243=0,Indicateurs!J271+Indicateurs!J299+Indicateurs!J313+Indicateurs!J369+Indicateurs!J383+Indicateurs!J397+Indicateurs!J411&lt;&gt;0),"il manque la valeur totale par rapport au décompte du ou des sous-indicateurs",IF(Indicateurs!J243&lt;(Indicateurs!J271+Indicateurs!J299+Indicateurs!J313+Indicateurs!J369+Indicateurs!J383+Indicateurs!J397+Indicateurs!J411),"Justifier l'écart entre la valeur totale et le décompte des sous-indicateurs (O.2.3.1 ; O.2.3.2. ; O.2.3.3 ; N.2.3.4 ; N.2.3.5 ; N.2.3.6 ; N.2.3.7.)",IF(Indicateurs!J243&gt;(Indicateurs!J271+Indicateurs!J299+Indicateurs!J313+Indicateurs!J369+Indicateurs!J383+Indicateurs!J397+Indicateurs!J411),"Vérifier l'écart entre la valeur totale et le décompte des sous-indicateurs (O.2.3.1 ; O.2.3.2. ; O.2.3.3 ; N.2.3.4 ; N.2.3.5 ; N.2.3.6 ; N.2.3.7.)","Cohérent"))))</f>
        <v xml:space="preserve"> </v>
      </c>
      <c r="F243" s="105" t="str">
        <f>IF(OR(Indicateurs!$I$238="",Indicateurs!$I$238=0)," ",IF(AND(Indicateurs!K243=0,Indicateurs!K271+Indicateurs!K299+Indicateurs!K313+Indicateurs!K369+Indicateurs!K383+Indicateurs!K397+Indicateurs!K411&lt;&gt;0),"il manque la valeur totale par rapport au décompte du ou des sous-indicateurs",IF(Indicateurs!K243&lt;(Indicateurs!K271+Indicateurs!K299+Indicateurs!K313+Indicateurs!K369+Indicateurs!K383+Indicateurs!K397+Indicateurs!K411),"Justifier l'écart entre la valeur totale et le décompte des sous-indicateurs (O.2.3.1 ; O.2.3.2. ; O.2.3.3 ; N.2.3.4 ; N.2.3.5 ; N.2.3.6 ; N.2.3.7.)",IF(Indicateurs!K243&gt;(Indicateurs!K271+Indicateurs!K299+Indicateurs!K313+Indicateurs!K369+Indicateurs!K383+Indicateurs!K397+Indicateurs!K411),"Vérifier l'écart entre la valeur totale et le décompte des sous-indicateurs (O.2.3.1 ; O.2.3.2. ; O.2.3.3 ; N.2.3.4 ; N.2.3.5 ; N.2.3.6 ; N.2.3.7.)","Cohérent"))))</f>
        <v xml:space="preserve"> </v>
      </c>
      <c r="G243" s="105" t="str">
        <f>IF(OR(Indicateurs!$I$238="",Indicateurs!$I$238=0)," ",IF(AND(Indicateurs!N243=0,Indicateurs!N271+Indicateurs!N299+Indicateurs!N313+Indicateurs!N369+Indicateurs!N383+Indicateurs!N397+Indicateurs!N411&lt;&gt;0),"il manque la valeur totale par rapport au décompte du ou des sous-indicateurs",IF(Indicateurs!N243&lt;(Indicateurs!N271+Indicateurs!N299+Indicateurs!N313+Indicateurs!N369+Indicateurs!N383+Indicateurs!N397+Indicateurs!N411),"Justifier l'écart entre la valeur totale et le décompte des sous-indicateurs (O.2.3.1 ; O.2.3.2. ; O.2.3.3 ; N.2.3.4 ; N.2.3.5 ; N.2.3.6 ; N.2.3.7.)",IF(Indicateurs!N243&gt;(Indicateurs!N271+Indicateurs!N299+Indicateurs!N313+Indicateurs!N369+Indicateurs!N383+Indicateurs!N397+Indicateurs!N411),"Vérifier l'écart entre la valeur totale et le décompte des sous-indicateurs (O.2.3.1 ; O.2.3.2. ; O.2.3.3 ; N.2.3.4 ; N.2.3.5 ; N.2.3.6 ; N.2.3.7.)","Cohérent"))))</f>
        <v xml:space="preserve"> </v>
      </c>
      <c r="H243" s="105" t="str">
        <f>IF(OR(Indicateurs!$I$238="",Indicateurs!$I$238=0)," ",IF(AND(Indicateurs!Q243=0,Indicateurs!Q271+Indicateurs!Q299+Indicateurs!Q313+Indicateurs!Q369+Indicateurs!Q383+Indicateurs!Q397+Indicateurs!Q411&lt;&gt;0),"il manque la valeur totale par rapport au décompte du ou des sous-indicateurs",IF(Indicateurs!Q243&lt;(Indicateurs!Q271+Indicateurs!Q299+Indicateurs!Q313+Indicateurs!Q369+Indicateurs!Q383+Indicateurs!Q397+Indicateurs!Q411),"Justifier l'écart entre la valeur totale et le décompte des sous-indicateurs (O.2.3.1 ; O.2.3.2. ; O.2.3.3 ; N.2.3.4 ; N.2.3.5 ; N.2.3.6 ; N.2.3.7.)",IF(Indicateurs!Q243&gt;(Indicateurs!Q271+Indicateurs!Q299+Indicateurs!Q313+Indicateurs!Q369+Indicateurs!Q383+Indicateurs!Q397+Indicateurs!Q411),"Vérifier l'écart entre la valeur totale et le décompte des sous-indicateurs (O.2.3.1 ; O.2.3.2. ; O.2.3.3 ; N.2.3.4 ; N.2.3.5 ; N.2.3.6 ; N.2.3.7.)","Cohérent"))))</f>
        <v xml:space="preserve"> </v>
      </c>
      <c r="I243" s="105" t="str">
        <f>IF(OR(Indicateurs!$I$238="",Indicateurs!$I$238=0)," ",IF(AND(Indicateurs!T243=0,Indicateurs!T271+Indicateurs!T299+Indicateurs!T313+Indicateurs!T369+Indicateurs!T383+Indicateurs!T397+Indicateurs!T411&lt;&gt;0),"il manque la valeur totale par rapport au décompte du ou des sous-indicateurs",IF(Indicateurs!T243&lt;(Indicateurs!T271+Indicateurs!T299+Indicateurs!T313+Indicateurs!T369+Indicateurs!T383+Indicateurs!T397+Indicateurs!T411),"Justifier l'écart entre la valeur totale et le décompte des sous-indicateurs (O.2.3.1 ; O.2.3.2. ; O.2.3.3 ; N.2.3.4 ; N.2.3.5 ; N.2.3.6 ; N.2.3.7.)",IF(Indicateurs!T243&gt;(Indicateurs!T271+Indicateurs!T299+Indicateurs!T313+Indicateurs!T369+Indicateurs!T383+Indicateurs!T397+Indicateurs!T411),"Vérifier l'écart entre la valeur totale et le décompte des sous-indicateurs (O.2.3.1 ; O.2.3.2. ; O.2.3.3 ; N.2.3.4 ; N.2.3.5 ; N.2.3.6 ; N.2.3.7.)","Cohérent"))))</f>
        <v xml:space="preserve"> </v>
      </c>
      <c r="J243" s="106" t="s">
        <v>312</v>
      </c>
    </row>
    <row r="244" spans="1:10" ht="40.5" customHeight="1" x14ac:dyDescent="0.25">
      <c r="A244" s="111" t="s">
        <v>39</v>
      </c>
      <c r="B244" s="100"/>
      <c r="C244" s="113" t="s">
        <v>27</v>
      </c>
      <c r="D244" s="110"/>
      <c r="E244" s="105" t="str">
        <f>IF(OR(Indicateurs!$I$238="",Indicateurs!$I$238=0)," ",IF(AND(Indicateurs!J244=0,Indicateurs!J272+Indicateurs!J300+Indicateurs!J314+Indicateurs!J370+Indicateurs!J384+Indicateurs!J398+Indicateurs!J412&lt;&gt;0),"il manque la valeur totale par rapport au décompte du ou des sous-indicateurs",IF(Indicateurs!J244&lt;(Indicateurs!J272+Indicateurs!J300+Indicateurs!J314+Indicateurs!J370+Indicateurs!J384+Indicateurs!J398+Indicateurs!J412),"Justifier l'écart entre la valeur totale et le décompte des sous-indicateurs (O.2.3.1 ; O.2.3.2. ; O.2.3.3 ; N.2.3.4 ; N.2.3.5 ; N.2.3.6 ; N.2.3.7.)",IF(Indicateurs!J244&gt;(Indicateurs!J272+Indicateurs!J300+Indicateurs!J314+Indicateurs!J370+Indicateurs!J384+Indicateurs!J398+Indicateurs!J412),"Vérifier l'écart entre la valeur totale et le décompte des sous-indicateurs (O.2.3.1 ; O.2.3.2. ; O.2.3.3 ; N.2.3.4 ; N.2.3.5 ; N.2.3.6 ; N.2.3.7.)","Cohérent"))))</f>
        <v xml:space="preserve"> </v>
      </c>
      <c r="F244" s="105" t="str">
        <f>IF(OR(Indicateurs!$I$238="",Indicateurs!$I$238=0)," ",IF(AND(Indicateurs!K244=0,Indicateurs!K272+Indicateurs!K300+Indicateurs!K314+Indicateurs!K370+Indicateurs!K384+Indicateurs!K398+Indicateurs!K412&lt;&gt;0),"il manque la valeur totale par rapport au décompte du ou des sous-indicateurs",IF(Indicateurs!K244&lt;(Indicateurs!K272+Indicateurs!K300+Indicateurs!K314+Indicateurs!K370+Indicateurs!K384+Indicateurs!K398+Indicateurs!K412),"Justifier l'écart entre la valeur totale et le décompte des sous-indicateurs (O.2.3.1 ; O.2.3.2. ; O.2.3.3 ; N.2.3.4 ; N.2.3.5 ; N.2.3.6 ; N.2.3.7.)",IF(Indicateurs!K244&gt;(Indicateurs!K272+Indicateurs!K300+Indicateurs!K314+Indicateurs!K370+Indicateurs!K384+Indicateurs!K398+Indicateurs!K412),"Vérifier l'écart entre la valeur totale et le décompte des sous-indicateurs (O.2.3.1 ; O.2.3.2. ; O.2.3.3 ; N.2.3.4 ; N.2.3.5 ; N.2.3.6 ; N.2.3.7.)","Cohérent"))))</f>
        <v xml:space="preserve"> </v>
      </c>
      <c r="G244" s="105" t="str">
        <f>IF(OR(Indicateurs!$I$238="",Indicateurs!$I$238=0)," ",IF(AND(Indicateurs!N244=0,Indicateurs!N272+Indicateurs!N300+Indicateurs!N314+Indicateurs!N370+Indicateurs!N384+Indicateurs!N398+Indicateurs!N412&lt;&gt;0),"il manque la valeur totale par rapport au décompte du ou des sous-indicateurs",IF(Indicateurs!N244&lt;(Indicateurs!N272+Indicateurs!N300+Indicateurs!N314+Indicateurs!N370+Indicateurs!N384+Indicateurs!N398+Indicateurs!N412),"Justifier l'écart entre la valeur totale et le décompte des sous-indicateurs (O.2.3.1 ; O.2.3.2. ; O.2.3.3 ; N.2.3.4 ; N.2.3.5 ; N.2.3.6 ; N.2.3.7.)",IF(Indicateurs!N244&gt;(Indicateurs!N272+Indicateurs!N300+Indicateurs!N314+Indicateurs!N370+Indicateurs!N384+Indicateurs!N398+Indicateurs!N412),"Vérifier l'écart entre la valeur totale et le décompte des sous-indicateurs (O.2.3.1 ; O.2.3.2. ; O.2.3.3 ; N.2.3.4 ; N.2.3.5 ; N.2.3.6 ; N.2.3.7.)","Cohérent"))))</f>
        <v xml:space="preserve"> </v>
      </c>
      <c r="H244" s="105" t="str">
        <f>IF(OR(Indicateurs!$I$238="",Indicateurs!$I$238=0)," ",IF(AND(Indicateurs!Q244=0,Indicateurs!Q272+Indicateurs!Q300+Indicateurs!Q314+Indicateurs!Q370+Indicateurs!Q384+Indicateurs!Q398+Indicateurs!Q412&lt;&gt;0),"il manque la valeur totale par rapport au décompte du ou des sous-indicateurs",IF(Indicateurs!Q244&lt;(Indicateurs!Q272+Indicateurs!Q300+Indicateurs!Q314+Indicateurs!Q370+Indicateurs!Q384+Indicateurs!Q398+Indicateurs!Q412),"Justifier l'écart entre la valeur totale et le décompte des sous-indicateurs (O.2.3.1 ; O.2.3.2. ; O.2.3.3 ; N.2.3.4 ; N.2.3.5 ; N.2.3.6 ; N.2.3.7.)",IF(Indicateurs!Q244&gt;(Indicateurs!Q272+Indicateurs!Q300+Indicateurs!Q314+Indicateurs!Q370+Indicateurs!Q384+Indicateurs!Q398+Indicateurs!Q412),"Vérifier l'écart entre la valeur totale et le décompte des sous-indicateurs (O.2.3.1 ; O.2.3.2. ; O.2.3.3 ; N.2.3.4 ; N.2.3.5 ; N.2.3.6 ; N.2.3.7.)","Cohérent"))))</f>
        <v xml:space="preserve"> </v>
      </c>
      <c r="I244" s="105" t="str">
        <f>IF(OR(Indicateurs!$I$238="",Indicateurs!$I$238=0)," ",IF(AND(Indicateurs!T244=0,Indicateurs!T272+Indicateurs!T300+Indicateurs!T314+Indicateurs!T370+Indicateurs!T384+Indicateurs!T398+Indicateurs!T412&lt;&gt;0),"il manque la valeur totale par rapport au décompte du ou des sous-indicateurs",IF(Indicateurs!T244&lt;(Indicateurs!T272+Indicateurs!T300+Indicateurs!T314+Indicateurs!T370+Indicateurs!T384+Indicateurs!T398+Indicateurs!T412),"Justifier l'écart entre la valeur totale et le décompte des sous-indicateurs (O.2.3.1 ; O.2.3.2. ; O.2.3.3 ; N.2.3.4 ; N.2.3.5 ; N.2.3.6 ; N.2.3.7.)",IF(Indicateurs!T244&gt;(Indicateurs!T272+Indicateurs!T300+Indicateurs!T314+Indicateurs!T370+Indicateurs!T384+Indicateurs!T398+Indicateurs!T412),"Vérifier l'écart entre la valeur totale et le décompte des sous-indicateurs (O.2.3.1 ; O.2.3.2. ; O.2.3.3 ; N.2.3.4 ; N.2.3.5 ; N.2.3.6 ; N.2.3.7.)","Cohérent"))))</f>
        <v xml:space="preserve"> </v>
      </c>
      <c r="J244" s="106" t="s">
        <v>312</v>
      </c>
    </row>
    <row r="245" spans="1:10" ht="40.5" customHeight="1" x14ac:dyDescent="0.25">
      <c r="A245" s="119" t="s">
        <v>39</v>
      </c>
      <c r="B245" s="130"/>
      <c r="C245" s="121" t="s">
        <v>28</v>
      </c>
      <c r="D245" s="110"/>
      <c r="E245" s="105" t="str">
        <f>IF(OR(Indicateurs!$I$238="",Indicateurs!$I$238=0)," ",IF(AND(Indicateurs!J245=0,Indicateurs!J273+Indicateurs!J301+Indicateurs!J315+Indicateurs!J371+Indicateurs!J385+Indicateurs!J399+Indicateurs!J413&lt;&gt;0),"il manque la valeur totale par rapport au décompte du ou des sous-indicateurs",IF(Indicateurs!J245&lt;(Indicateurs!J273+Indicateurs!J301+Indicateurs!J315+Indicateurs!J371+Indicateurs!J385+Indicateurs!J399+Indicateurs!J413),"Justifier l'écart entre la valeur totale et le décompte des sous-indicateurs (O.2.3.1 ; O.2.3.2. ; O.2.3.3 ; N.2.3.4 ; N.2.3.5 ; N.2.3.6 ; N.2.3.7.)",IF(Indicateurs!J245&gt;(Indicateurs!J273+Indicateurs!J301+Indicateurs!J315+Indicateurs!J371+Indicateurs!J385+Indicateurs!J399+Indicateurs!J413),"Vérifier l'écart entre la valeur totale et le décompte des sous-indicateurs (O.2.3.1 ; O.2.3.2. ; O.2.3.3 ; N.2.3.4 ; N.2.3.5 ; N.2.3.6 ; N.2.3.7.)","Cohérent"))))</f>
        <v xml:space="preserve"> </v>
      </c>
      <c r="F245" s="105" t="str">
        <f>IF(OR(Indicateurs!$I$238="",Indicateurs!$I$238=0)," ",IF(AND(Indicateurs!K245=0,Indicateurs!K273+Indicateurs!K301+Indicateurs!K315+Indicateurs!K371+Indicateurs!K385+Indicateurs!K399+Indicateurs!K413&lt;&gt;0),"il manque la valeur totale par rapport au décompte du ou des sous-indicateurs",IF(Indicateurs!K245&lt;(Indicateurs!K273+Indicateurs!K301+Indicateurs!K315+Indicateurs!K371+Indicateurs!K385+Indicateurs!K399+Indicateurs!K413),"Justifier l'écart entre la valeur totale et le décompte des sous-indicateurs (O.2.3.1 ; O.2.3.2. ; O.2.3.3 ; N.2.3.4 ; N.2.3.5 ; N.2.3.6 ; N.2.3.7.)",IF(Indicateurs!K245&gt;(Indicateurs!K273+Indicateurs!K301+Indicateurs!K315+Indicateurs!K371+Indicateurs!K385+Indicateurs!K399+Indicateurs!K413),"Vérifier l'écart entre la valeur totale et le décompte des sous-indicateurs (O.2.3.1 ; O.2.3.2. ; O.2.3.3 ; N.2.3.4 ; N.2.3.5 ; N.2.3.6 ; N.2.3.7.)","Cohérent"))))</f>
        <v xml:space="preserve"> </v>
      </c>
      <c r="G245" s="105" t="str">
        <f>IF(OR(Indicateurs!$I$238="",Indicateurs!$I$238=0)," ",IF(AND(Indicateurs!N245=0,Indicateurs!N273+Indicateurs!N301+Indicateurs!N315+Indicateurs!N371+Indicateurs!N385+Indicateurs!N399+Indicateurs!N413&lt;&gt;0),"il manque la valeur totale par rapport au décompte du ou des sous-indicateurs",IF(Indicateurs!N245&lt;(Indicateurs!N273+Indicateurs!N301+Indicateurs!N315+Indicateurs!N371+Indicateurs!N385+Indicateurs!N399+Indicateurs!N413),"Justifier l'écart entre la valeur totale et le décompte des sous-indicateurs (O.2.3.1 ; O.2.3.2. ; O.2.3.3 ; N.2.3.4 ; N.2.3.5 ; N.2.3.6 ; N.2.3.7.)",IF(Indicateurs!N245&gt;(Indicateurs!N273+Indicateurs!N301+Indicateurs!N315+Indicateurs!N371+Indicateurs!N385+Indicateurs!N399+Indicateurs!N413),"Vérifier l'écart entre la valeur totale et le décompte des sous-indicateurs (O.2.3.1 ; O.2.3.2. ; O.2.3.3 ; N.2.3.4 ; N.2.3.5 ; N.2.3.6 ; N.2.3.7.)","Cohérent"))))</f>
        <v xml:space="preserve"> </v>
      </c>
      <c r="H245" s="105" t="str">
        <f>IF(OR(Indicateurs!$I$238="",Indicateurs!$I$238=0)," ",IF(AND(Indicateurs!Q245=0,Indicateurs!Q273+Indicateurs!Q301+Indicateurs!Q315+Indicateurs!Q371+Indicateurs!Q385+Indicateurs!Q399+Indicateurs!Q413&lt;&gt;0),"il manque la valeur totale par rapport au décompte du ou des sous-indicateurs",IF(Indicateurs!Q245&lt;(Indicateurs!Q273+Indicateurs!Q301+Indicateurs!Q315+Indicateurs!Q371+Indicateurs!Q385+Indicateurs!Q399+Indicateurs!Q413),"Justifier l'écart entre la valeur totale et le décompte des sous-indicateurs (O.2.3.1 ; O.2.3.2. ; O.2.3.3 ; N.2.3.4 ; N.2.3.5 ; N.2.3.6 ; N.2.3.7.)",IF(Indicateurs!Q245&gt;(Indicateurs!Q273+Indicateurs!Q301+Indicateurs!Q315+Indicateurs!Q371+Indicateurs!Q385+Indicateurs!Q399+Indicateurs!Q413),"Vérifier l'écart entre la valeur totale et le décompte des sous-indicateurs (O.2.3.1 ; O.2.3.2. ; O.2.3.3 ; N.2.3.4 ; N.2.3.5 ; N.2.3.6 ; N.2.3.7.)","Cohérent"))))</f>
        <v xml:space="preserve"> </v>
      </c>
      <c r="I245" s="105" t="str">
        <f>IF(OR(Indicateurs!$I$238="",Indicateurs!$I$238=0)," ",IF(AND(Indicateurs!T245=0,Indicateurs!T273+Indicateurs!T301+Indicateurs!T315+Indicateurs!T371+Indicateurs!T385+Indicateurs!T399+Indicateurs!T413&lt;&gt;0),"il manque la valeur totale par rapport au décompte du ou des sous-indicateurs",IF(Indicateurs!T245&lt;(Indicateurs!T273+Indicateurs!T301+Indicateurs!T315+Indicateurs!T371+Indicateurs!T385+Indicateurs!T399+Indicateurs!T413),"Justifier l'écart entre la valeur totale et le décompte des sous-indicateurs (O.2.3.1 ; O.2.3.2. ; O.2.3.3 ; N.2.3.4 ; N.2.3.5 ; N.2.3.6 ; N.2.3.7.)",IF(Indicateurs!T245&gt;(Indicateurs!T273+Indicateurs!T301+Indicateurs!T315+Indicateurs!T371+Indicateurs!T385+Indicateurs!T399+Indicateurs!T413),"Vérifier l'écart entre la valeur totale et le décompte des sous-indicateurs (O.2.3.1 ; O.2.3.2. ; O.2.3.3 ; N.2.3.4 ; N.2.3.5 ; N.2.3.6 ; N.2.3.7.)","Cohérent"))))</f>
        <v xml:space="preserve"> </v>
      </c>
      <c r="J245" s="106" t="s">
        <v>312</v>
      </c>
    </row>
    <row r="246" spans="1:10" ht="40.5" customHeight="1" x14ac:dyDescent="0.25">
      <c r="A246" s="119" t="s">
        <v>39</v>
      </c>
      <c r="B246" s="130"/>
      <c r="C246" s="121" t="s">
        <v>29</v>
      </c>
      <c r="D246" s="110"/>
      <c r="E246" s="105" t="str">
        <f>IF(OR(Indicateurs!$I$238="",Indicateurs!$I$238=0)," ",IF(AND(Indicateurs!J246=0,Indicateurs!J274+Indicateurs!J302+Indicateurs!J316+Indicateurs!J372+Indicateurs!J386+Indicateurs!J400+Indicateurs!J414&lt;&gt;0),"il manque la valeur totale par rapport au décompte du ou des sous-indicateurs",IF(Indicateurs!J246&lt;(Indicateurs!J274+Indicateurs!J302+Indicateurs!J316+Indicateurs!J372+Indicateurs!J386+Indicateurs!J400+Indicateurs!J414),"Justifier l'écart entre la valeur totale et le décompte des sous-indicateurs (O.2.3.1 ; O.2.3.2. ; O.2.3.3 ; N.2.3.4 ; N.2.3.5 ; N.2.3.6 ; N.2.3.7.)",IF(Indicateurs!J246&gt;(Indicateurs!J274+Indicateurs!J302+Indicateurs!J316+Indicateurs!J372+Indicateurs!J386+Indicateurs!J400+Indicateurs!J414),"Vérifier l'écart entre la valeur totale et le décompte des sous-indicateurs (O.2.3.1 ; O.2.3.2. ; O.2.3.3 ; N.2.3.4 ; N.2.3.5 ; N.2.3.6 ; N.2.3.7.)","Cohérent"))))</f>
        <v xml:space="preserve"> </v>
      </c>
      <c r="F246" s="105" t="str">
        <f>IF(OR(Indicateurs!$I$238="",Indicateurs!$I$238=0)," ",IF(AND(Indicateurs!K246=0,Indicateurs!K274+Indicateurs!K302+Indicateurs!K316+Indicateurs!K372+Indicateurs!K386+Indicateurs!K400+Indicateurs!K414&lt;&gt;0),"il manque la valeur totale par rapport au décompte du ou des sous-indicateurs",IF(Indicateurs!K246&lt;(Indicateurs!K274+Indicateurs!K302+Indicateurs!K316+Indicateurs!K372+Indicateurs!K386+Indicateurs!K400+Indicateurs!K414),"Justifier l'écart entre la valeur totale et le décompte des sous-indicateurs (O.2.3.1 ; O.2.3.2. ; O.2.3.3 ; N.2.3.4 ; N.2.3.5 ; N.2.3.6 ; N.2.3.7.)",IF(Indicateurs!K246&gt;(Indicateurs!K274+Indicateurs!K302+Indicateurs!K316+Indicateurs!K372+Indicateurs!K386+Indicateurs!K400+Indicateurs!K414),"Vérifier l'écart entre la valeur totale et le décompte des sous-indicateurs (O.2.3.1 ; O.2.3.2. ; O.2.3.3 ; N.2.3.4 ; N.2.3.5 ; N.2.3.6 ; N.2.3.7.)","Cohérent"))))</f>
        <v xml:space="preserve"> </v>
      </c>
      <c r="G246" s="105" t="str">
        <f>IF(OR(Indicateurs!$I$238="",Indicateurs!$I$238=0)," ",IF(AND(Indicateurs!N246=0,Indicateurs!N274+Indicateurs!N302+Indicateurs!N316+Indicateurs!N372+Indicateurs!N386+Indicateurs!N400+Indicateurs!N414&lt;&gt;0),"il manque la valeur totale par rapport au décompte du ou des sous-indicateurs",IF(Indicateurs!N246&lt;(Indicateurs!N274+Indicateurs!N302+Indicateurs!N316+Indicateurs!N372+Indicateurs!N386+Indicateurs!N400+Indicateurs!N414),"Justifier l'écart entre la valeur totale et le décompte des sous-indicateurs (O.2.3.1 ; O.2.3.2. ; O.2.3.3 ; N.2.3.4 ; N.2.3.5 ; N.2.3.6 ; N.2.3.7.)",IF(Indicateurs!N246&gt;(Indicateurs!N274+Indicateurs!N302+Indicateurs!N316+Indicateurs!N372+Indicateurs!N386+Indicateurs!N400+Indicateurs!N414),"Vérifier l'écart entre la valeur totale et le décompte des sous-indicateurs (O.2.3.1 ; O.2.3.2. ; O.2.3.3 ; N.2.3.4 ; N.2.3.5 ; N.2.3.6 ; N.2.3.7.)","Cohérent"))))</f>
        <v xml:space="preserve"> </v>
      </c>
      <c r="H246" s="105" t="str">
        <f>IF(OR(Indicateurs!$I$238="",Indicateurs!$I$238=0)," ",IF(AND(Indicateurs!Q246=0,Indicateurs!Q274+Indicateurs!Q302+Indicateurs!Q316+Indicateurs!Q372+Indicateurs!Q386+Indicateurs!Q400+Indicateurs!Q414&lt;&gt;0),"il manque la valeur totale par rapport au décompte du ou des sous-indicateurs",IF(Indicateurs!Q246&lt;(Indicateurs!Q274+Indicateurs!Q302+Indicateurs!Q316+Indicateurs!Q372+Indicateurs!Q386+Indicateurs!Q400+Indicateurs!Q414),"Justifier l'écart entre la valeur totale et le décompte des sous-indicateurs (O.2.3.1 ; O.2.3.2. ; O.2.3.3 ; N.2.3.4 ; N.2.3.5 ; N.2.3.6 ; N.2.3.7.)",IF(Indicateurs!Q246&gt;(Indicateurs!Q274+Indicateurs!Q302+Indicateurs!Q316+Indicateurs!Q372+Indicateurs!Q386+Indicateurs!Q400+Indicateurs!Q414),"Vérifier l'écart entre la valeur totale et le décompte des sous-indicateurs (O.2.3.1 ; O.2.3.2. ; O.2.3.3 ; N.2.3.4 ; N.2.3.5 ; N.2.3.6 ; N.2.3.7.)","Cohérent"))))</f>
        <v xml:space="preserve"> </v>
      </c>
      <c r="I246" s="105" t="str">
        <f>IF(OR(Indicateurs!$I$238="",Indicateurs!$I$238=0)," ",IF(AND(Indicateurs!T246=0,Indicateurs!T274+Indicateurs!T302+Indicateurs!T316+Indicateurs!T372+Indicateurs!T386+Indicateurs!T400+Indicateurs!T414&lt;&gt;0),"il manque la valeur totale par rapport au décompte du ou des sous-indicateurs",IF(Indicateurs!T246&lt;(Indicateurs!T274+Indicateurs!T302+Indicateurs!T316+Indicateurs!T372+Indicateurs!T386+Indicateurs!T400+Indicateurs!T414),"Justifier l'écart entre la valeur totale et le décompte des sous-indicateurs (O.2.3.1 ; O.2.3.2. ; O.2.3.3 ; N.2.3.4 ; N.2.3.5 ; N.2.3.6 ; N.2.3.7.)",IF(Indicateurs!T246&gt;(Indicateurs!T274+Indicateurs!T302+Indicateurs!T316+Indicateurs!T372+Indicateurs!T386+Indicateurs!T400+Indicateurs!T414),"Vérifier l'écart entre la valeur totale et le décompte des sous-indicateurs (O.2.3.1 ; O.2.3.2. ; O.2.3.3 ; N.2.3.4 ; N.2.3.5 ; N.2.3.6 ; N.2.3.7.)","Cohérent"))))</f>
        <v xml:space="preserve"> </v>
      </c>
      <c r="J246" s="106" t="s">
        <v>312</v>
      </c>
    </row>
    <row r="247" spans="1:10" ht="40.5" customHeight="1" x14ac:dyDescent="0.25">
      <c r="A247" s="129" t="s">
        <v>39</v>
      </c>
      <c r="B247" s="130"/>
      <c r="C247" s="121" t="s">
        <v>30</v>
      </c>
      <c r="D247" s="110"/>
      <c r="E247" s="105" t="str">
        <f>IF(OR(Indicateurs!$I$238="",Indicateurs!$I$238=0)," ",IF(AND(Indicateurs!J247=0,Indicateurs!J275+Indicateurs!J303+Indicateurs!J317+Indicateurs!J373+Indicateurs!J387+Indicateurs!J401+Indicateurs!J415&lt;&gt;0),"il manque la valeur totale par rapport au décompte du ou des sous-indicateurs",IF(Indicateurs!J247&lt;(Indicateurs!J275+Indicateurs!J303+Indicateurs!J317+Indicateurs!J373+Indicateurs!J387+Indicateurs!J401+Indicateurs!J415),"Justifier l'écart entre la valeur totale et le décompte des sous-indicateurs (O.2.3.1 ; O.2.3.2. ; O.2.3.3 ; N.2.3.4 ; N.2.3.5 ; N.2.3.6 ; N.2.3.7.)",IF(Indicateurs!J247&gt;(Indicateurs!J275+Indicateurs!J303+Indicateurs!J317+Indicateurs!J373+Indicateurs!J387+Indicateurs!J401+Indicateurs!J415),"Vérifier l'écart entre la valeur totale et le décompte des sous-indicateurs (O.2.3.1 ; O.2.3.2. ; O.2.3.3 ; N.2.3.4 ; N.2.3.5 ; N.2.3.6 ; N.2.3.7.)","Cohérent"))))</f>
        <v xml:space="preserve"> </v>
      </c>
      <c r="F247" s="105" t="str">
        <f>IF(OR(Indicateurs!$I$238="",Indicateurs!$I$238=0)," ",IF(AND(Indicateurs!K247=0,Indicateurs!K275+Indicateurs!K303+Indicateurs!K317+Indicateurs!K373+Indicateurs!K387+Indicateurs!K401+Indicateurs!K415&lt;&gt;0),"il manque la valeur totale par rapport au décompte du ou des sous-indicateurs",IF(Indicateurs!K247&lt;(Indicateurs!K275+Indicateurs!K303+Indicateurs!K317+Indicateurs!K373+Indicateurs!K387+Indicateurs!K401+Indicateurs!K415),"Justifier l'écart entre la valeur totale et le décompte des sous-indicateurs (O.2.3.1 ; O.2.3.2. ; O.2.3.3 ; N.2.3.4 ; N.2.3.5 ; N.2.3.6 ; N.2.3.7.)",IF(Indicateurs!K247&gt;(Indicateurs!K275+Indicateurs!K303+Indicateurs!K317+Indicateurs!K373+Indicateurs!K387+Indicateurs!K401+Indicateurs!K415),"Vérifier l'écart entre la valeur totale et le décompte des sous-indicateurs (O.2.3.1 ; O.2.3.2. ; O.2.3.3 ; N.2.3.4 ; N.2.3.5 ; N.2.3.6 ; N.2.3.7.)","Cohérent"))))</f>
        <v xml:space="preserve"> </v>
      </c>
      <c r="G247" s="105" t="str">
        <f>IF(OR(Indicateurs!$I$238="",Indicateurs!$I$238=0)," ",IF(AND(Indicateurs!N247=0,Indicateurs!N275+Indicateurs!N303+Indicateurs!N317+Indicateurs!N373+Indicateurs!N387+Indicateurs!N401+Indicateurs!N415&lt;&gt;0),"il manque la valeur totale par rapport au décompte du ou des sous-indicateurs",IF(Indicateurs!N247&lt;(Indicateurs!N275+Indicateurs!N303+Indicateurs!N317+Indicateurs!N373+Indicateurs!N387+Indicateurs!N401+Indicateurs!N415),"Justifier l'écart entre la valeur totale et le décompte des sous-indicateurs (O.2.3.1 ; O.2.3.2. ; O.2.3.3 ; N.2.3.4 ; N.2.3.5 ; N.2.3.6 ; N.2.3.7.)",IF(Indicateurs!N247&gt;(Indicateurs!N275+Indicateurs!N303+Indicateurs!N317+Indicateurs!N373+Indicateurs!N387+Indicateurs!N401+Indicateurs!N415),"Vérifier l'écart entre la valeur totale et le décompte des sous-indicateurs (O.2.3.1 ; O.2.3.2. ; O.2.3.3 ; N.2.3.4 ; N.2.3.5 ; N.2.3.6 ; N.2.3.7.)","Cohérent"))))</f>
        <v xml:space="preserve"> </v>
      </c>
      <c r="H247" s="105" t="str">
        <f>IF(OR(Indicateurs!$I$238="",Indicateurs!$I$238=0)," ",IF(AND(Indicateurs!Q247=0,Indicateurs!Q275+Indicateurs!Q303+Indicateurs!Q317+Indicateurs!Q373+Indicateurs!Q387+Indicateurs!Q401+Indicateurs!Q415&lt;&gt;0),"il manque la valeur totale par rapport au décompte du ou des sous-indicateurs",IF(Indicateurs!Q247&lt;(Indicateurs!Q275+Indicateurs!Q303+Indicateurs!Q317+Indicateurs!Q373+Indicateurs!Q387+Indicateurs!Q401+Indicateurs!Q415),"Justifier l'écart entre la valeur totale et le décompte des sous-indicateurs (O.2.3.1 ; O.2.3.2. ; O.2.3.3 ; N.2.3.4 ; N.2.3.5 ; N.2.3.6 ; N.2.3.7.)",IF(Indicateurs!Q247&gt;(Indicateurs!Q275+Indicateurs!Q303+Indicateurs!Q317+Indicateurs!Q373+Indicateurs!Q387+Indicateurs!Q401+Indicateurs!Q415),"Vérifier l'écart entre la valeur totale et le décompte des sous-indicateurs (O.2.3.1 ; O.2.3.2. ; O.2.3.3 ; N.2.3.4 ; N.2.3.5 ; N.2.3.6 ; N.2.3.7.)","Cohérent"))))</f>
        <v xml:space="preserve"> </v>
      </c>
      <c r="I247" s="105" t="str">
        <f>IF(OR(Indicateurs!$I$238="",Indicateurs!$I$238=0)," ",IF(AND(Indicateurs!T247=0,Indicateurs!T275+Indicateurs!T303+Indicateurs!T317+Indicateurs!T373+Indicateurs!T387+Indicateurs!T401+Indicateurs!T415&lt;&gt;0),"il manque la valeur totale par rapport au décompte du ou des sous-indicateurs",IF(Indicateurs!T247&lt;(Indicateurs!T275+Indicateurs!T303+Indicateurs!T317+Indicateurs!T373+Indicateurs!T387+Indicateurs!T401+Indicateurs!T415),"Justifier l'écart entre la valeur totale et le décompte des sous-indicateurs (O.2.3.1 ; O.2.3.2. ; O.2.3.3 ; N.2.3.4 ; N.2.3.5 ; N.2.3.6 ; N.2.3.7.)",IF(Indicateurs!T247&gt;(Indicateurs!T275+Indicateurs!T303+Indicateurs!T317+Indicateurs!T373+Indicateurs!T387+Indicateurs!T401+Indicateurs!T415),"Vérifier l'écart entre la valeur totale et le décompte des sous-indicateurs (O.2.3.1 ; O.2.3.2. ; O.2.3.3 ; N.2.3.4 ; N.2.3.5 ; N.2.3.6 ; N.2.3.7.)","Cohérent"))))</f>
        <v xml:space="preserve"> </v>
      </c>
      <c r="J247" s="106" t="s">
        <v>312</v>
      </c>
    </row>
    <row r="248" spans="1:10" ht="40.5" customHeight="1" x14ac:dyDescent="0.25">
      <c r="A248" s="142" t="s">
        <v>39</v>
      </c>
      <c r="B248" s="143"/>
      <c r="C248" s="144" t="s">
        <v>301</v>
      </c>
      <c r="D248" s="104">
        <f>Indicateurs!I248</f>
        <v>0</v>
      </c>
      <c r="E248" s="145" t="str">
        <f>IF(Indicateurs!$I238=0," ",IF(Indicateurs!J248+Indicateurs!J249&lt;&gt;Indicateurs!J238,"Vérifier l'écart entre la déclinaison (H/F/Nb) et la déclinaison BPI/hors BPI","Cohérent"))</f>
        <v xml:space="preserve"> </v>
      </c>
      <c r="F248" s="145" t="str">
        <f>IF(Indicateurs!$I238=0," ",IF(Indicateurs!K248+Indicateurs!K249&lt;&gt;Indicateurs!K238,"Vérifier l'écart entre la déclinaison (H/F/Nb) et la déclinaison BPI/hors BPI","Cohérent"))</f>
        <v xml:space="preserve"> </v>
      </c>
      <c r="G248" s="145" t="str">
        <f>IF(Indicateurs!$I238=0," ",IF(Indicateurs!N248+Indicateurs!N249&lt;&gt;Indicateurs!N238,"Vérifier l'écart entre la déclinaison (H/F/Nb) et la déclinaison BPI/hors BPI","Cohérent"))</f>
        <v xml:space="preserve"> </v>
      </c>
      <c r="H248" s="145" t="str">
        <f>IF(Indicateurs!$I238=0," ",IF(Indicateurs!Q248+Indicateurs!Q249&lt;&gt;Indicateurs!Q238,"Vérifier l'écart entre la déclinaison (H/F/Nb) et la déclinaison BPI/hors BPI","Cohérent"))</f>
        <v xml:space="preserve"> </v>
      </c>
      <c r="I248" s="145" t="str">
        <f>IF(Indicateurs!$I238=0," ",IF(Indicateurs!T248+Indicateurs!T249&lt;&gt;Indicateurs!T238,"Vérifier l'écart entre la déclinaison (H/F/Nb) et la déclinaison BPI/hors BPI","Cohérent"))</f>
        <v xml:space="preserve"> </v>
      </c>
      <c r="J248" s="96" t="s">
        <v>318</v>
      </c>
    </row>
    <row r="249" spans="1:10" ht="40.5" customHeight="1" x14ac:dyDescent="0.25">
      <c r="A249" s="146" t="s">
        <v>39</v>
      </c>
      <c r="B249" s="143"/>
      <c r="C249" s="144" t="s">
        <v>302</v>
      </c>
      <c r="D249" s="104">
        <f>Indicateurs!I249</f>
        <v>0</v>
      </c>
      <c r="E249" s="145" t="str">
        <f>E248</f>
        <v xml:space="preserve"> </v>
      </c>
      <c r="F249" s="145" t="str">
        <f>F248</f>
        <v xml:space="preserve"> </v>
      </c>
      <c r="G249" s="145" t="str">
        <f>G248</f>
        <v xml:space="preserve"> </v>
      </c>
      <c r="H249" s="145" t="str">
        <f>H248</f>
        <v xml:space="preserve"> </v>
      </c>
      <c r="I249" s="145" t="str">
        <f>I248</f>
        <v xml:space="preserve"> </v>
      </c>
      <c r="J249" s="96" t="s">
        <v>318</v>
      </c>
    </row>
    <row r="250" spans="1:10" ht="40.5" customHeight="1" x14ac:dyDescent="0.25">
      <c r="A250" s="147" t="s">
        <v>39</v>
      </c>
      <c r="B250" s="148"/>
      <c r="C250" s="149" t="s">
        <v>315</v>
      </c>
      <c r="D250" s="104"/>
      <c r="E250" s="116" t="str">
        <f>IF(Indicateurs!$I238=0," ",IF(Indicateurs!J250+Indicateurs!J251=Indicateurs!J238,"cohérent","vérifier la répartition entre les bénéficiaires et les non bénéficiaire de la protection temporaire"))</f>
        <v xml:space="preserve"> </v>
      </c>
      <c r="F250" s="116" t="str">
        <f>IF(Indicateurs!$I238=0," ",IF(Indicateurs!K250+Indicateurs!K251=Indicateurs!K238,"cohérent","vérifier la répartition entre les bénéficiaires et les non bénéficiaire de la protection temporaire"))</f>
        <v xml:space="preserve"> </v>
      </c>
      <c r="G250" s="116" t="str">
        <f>IF(Indicateurs!$I238=0," ",IF(Indicateurs!N250+Indicateurs!N251=Indicateurs!N238,"cohérent","vérifier la répartition entre les bénéficiaires et les non bénéficiaire de la protection temporaire"))</f>
        <v xml:space="preserve"> </v>
      </c>
      <c r="H250" s="116" t="str">
        <f>IF(Indicateurs!$I238=0," ",IF(Indicateurs!Q250+Indicateurs!Q251=Indicateurs!Q238,"cohérent","vérifier la répartition entre les bénéficiaires et les non bénéficiaire de la protection temporaire"))</f>
        <v xml:space="preserve"> </v>
      </c>
      <c r="I250" s="116" t="str">
        <f>IF(Indicateurs!$I238=0," ",IF(Indicateurs!T250+Indicateurs!T251=Indicateurs!T238,"cohérent","vérifier la répartition entre les bénéficiaires et les non bénéficiaire de la protection temporaire"))</f>
        <v xml:space="preserve"> </v>
      </c>
      <c r="J250" s="96" t="s">
        <v>317</v>
      </c>
    </row>
    <row r="251" spans="1:10" ht="40.5" customHeight="1" x14ac:dyDescent="0.25">
      <c r="A251" s="147" t="s">
        <v>39</v>
      </c>
      <c r="B251" s="148"/>
      <c r="C251" s="149" t="s">
        <v>314</v>
      </c>
      <c r="D251" s="104"/>
      <c r="E251" s="116" t="str">
        <f>E250</f>
        <v xml:space="preserve"> </v>
      </c>
      <c r="F251" s="116" t="str">
        <f>F250</f>
        <v xml:space="preserve"> </v>
      </c>
      <c r="G251" s="116" t="str">
        <f>G250</f>
        <v xml:space="preserve"> </v>
      </c>
      <c r="H251" s="116" t="str">
        <f>H250</f>
        <v xml:space="preserve"> </v>
      </c>
      <c r="I251" s="116" t="str">
        <f>I250</f>
        <v xml:space="preserve"> </v>
      </c>
      <c r="J251" s="96" t="s">
        <v>317</v>
      </c>
    </row>
    <row r="252" spans="1:10" ht="40.5" customHeight="1" x14ac:dyDescent="0.25">
      <c r="A252" s="139" t="s">
        <v>39</v>
      </c>
      <c r="B252" s="140" t="s">
        <v>204</v>
      </c>
      <c r="C252" s="141" t="s">
        <v>205</v>
      </c>
      <c r="D252" s="104">
        <f>Indicateurs!I252</f>
        <v>0</v>
      </c>
      <c r="E252" s="105" t="str">
        <f>IF(OR(Indicateurs!$I252="",Indicateurs!$I252=0)," ",IF(AND(Indicateurs!J252=0,SUM(Indicateurs!J253:J261)&lt;&gt;0),"il manque la valeur totale par rapport à la déclinaison (H/F/NB)",IF(Indicateurs!J252&lt;&gt;SUM(Indicateurs!J253:J261),"Vérifier l'écart entre la valeur totale et la déclinaison (H/F/NB)","Cohérent")))</f>
        <v xml:space="preserve"> </v>
      </c>
      <c r="F252" s="105" t="str">
        <f>IF(OR(Indicateurs!$I252="",Indicateurs!$I252=0)," ",IF(AND(Indicateurs!K252=0,SUM(Indicateurs!K253:K261)&lt;&gt;0),"il manque la valeur totale par rapport à la déclinaison (H/F/NB)",IF(Indicateurs!K252&lt;&gt;SUM(Indicateurs!K253:K261),"Vérifier l'écart entre la valeur totale et la déclinaison (H/F/NB)","Cohérent")))</f>
        <v xml:space="preserve"> </v>
      </c>
      <c r="G252" s="105" t="str">
        <f>IF(OR(Indicateurs!$I252="",Indicateurs!$I252=0)," ",IF(AND(Indicateurs!N252=0,SUM(Indicateurs!N253:N261)&lt;&gt;0),"il manque la valeur totale par rapport à la déclinaison (H/F/NB)",IF(Indicateurs!N252&lt;&gt;SUM(Indicateurs!N253:N261),"Vérifier l'écart entre la valeur totale et la déclinaison (H/F/NB)","Cohérent")))</f>
        <v xml:space="preserve"> </v>
      </c>
      <c r="H252" s="105" t="str">
        <f>IF(OR(Indicateurs!$I252="",Indicateurs!$I252=0)," ",IF(AND(Indicateurs!Q252=0,SUM(Indicateurs!Q253:Q261)&lt;&gt;0),"il manque la valeur totale par rapport à la déclinaison (H/F/NB)",IF(Indicateurs!Q252&lt;&gt;SUM(Indicateurs!Q253:Q261),"Vérifier l'écart entre la valeur totale et la déclinaison (H/F/NB)","Cohérent")))</f>
        <v xml:space="preserve"> </v>
      </c>
      <c r="I252" s="105" t="str">
        <f>IF(OR(Indicateurs!$I252="",Indicateurs!$I252=0)," ",IF(AND(Indicateurs!T252=0,SUM(Indicateurs!T253:T261)&lt;&gt;0),"il manque la valeur totale par rapport à la déclinaison (H/F/NB)",IF(Indicateurs!T252&lt;&gt;SUM(Indicateurs!T253:T261),"Vérifier l'écart entre la valeur totale et la déclinaison (H/F/NB)","Cohérent")))</f>
        <v xml:space="preserve"> </v>
      </c>
      <c r="J252" s="106" t="s">
        <v>307</v>
      </c>
    </row>
    <row r="253" spans="1:10" ht="40.5" customHeight="1" x14ac:dyDescent="0.25">
      <c r="A253" s="119" t="s">
        <v>39</v>
      </c>
      <c r="B253" s="130"/>
      <c r="C253" s="121" t="s">
        <v>22</v>
      </c>
      <c r="D253" s="110"/>
      <c r="E253" s="110"/>
      <c r="F253" s="110"/>
      <c r="G253" s="110"/>
      <c r="H253" s="110"/>
      <c r="I253" s="110"/>
      <c r="J253" s="96" t="s">
        <v>316</v>
      </c>
    </row>
    <row r="254" spans="1:10" ht="40.5" customHeight="1" x14ac:dyDescent="0.25">
      <c r="A254" s="119" t="s">
        <v>39</v>
      </c>
      <c r="B254" s="130"/>
      <c r="C254" s="121" t="s">
        <v>23</v>
      </c>
      <c r="D254" s="110"/>
      <c r="E254" s="110"/>
      <c r="F254" s="110"/>
      <c r="G254" s="110"/>
      <c r="H254" s="110"/>
      <c r="I254" s="110"/>
      <c r="J254" s="96" t="s">
        <v>316</v>
      </c>
    </row>
    <row r="255" spans="1:10" ht="40.5" customHeight="1" x14ac:dyDescent="0.25">
      <c r="A255" s="119" t="s">
        <v>39</v>
      </c>
      <c r="B255" s="130"/>
      <c r="C255" s="121" t="s">
        <v>24</v>
      </c>
      <c r="D255" s="110"/>
      <c r="E255" s="110"/>
      <c r="F255" s="110"/>
      <c r="G255" s="110"/>
      <c r="H255" s="110"/>
      <c r="I255" s="110"/>
      <c r="J255" s="96" t="s">
        <v>316</v>
      </c>
    </row>
    <row r="256" spans="1:10" ht="40.5" customHeight="1" x14ac:dyDescent="0.25">
      <c r="A256" s="111" t="s">
        <v>39</v>
      </c>
      <c r="B256" s="100"/>
      <c r="C256" s="113" t="s">
        <v>25</v>
      </c>
      <c r="D256" s="110"/>
      <c r="E256" s="110"/>
      <c r="F256" s="110"/>
      <c r="G256" s="110"/>
      <c r="H256" s="110"/>
      <c r="I256" s="110"/>
      <c r="J256" s="96" t="s">
        <v>316</v>
      </c>
    </row>
    <row r="257" spans="1:10" ht="40.5" customHeight="1" x14ac:dyDescent="0.25">
      <c r="A257" s="111" t="s">
        <v>39</v>
      </c>
      <c r="B257" s="100"/>
      <c r="C257" s="113" t="s">
        <v>26</v>
      </c>
      <c r="D257" s="110"/>
      <c r="E257" s="110"/>
      <c r="F257" s="110"/>
      <c r="G257" s="110"/>
      <c r="H257" s="110"/>
      <c r="I257" s="110"/>
      <c r="J257" s="96" t="s">
        <v>316</v>
      </c>
    </row>
    <row r="258" spans="1:10" ht="40.5" customHeight="1" x14ac:dyDescent="0.25">
      <c r="A258" s="111" t="s">
        <v>39</v>
      </c>
      <c r="B258" s="100"/>
      <c r="C258" s="113" t="s">
        <v>27</v>
      </c>
      <c r="D258" s="110"/>
      <c r="E258" s="110"/>
      <c r="F258" s="110"/>
      <c r="G258" s="110"/>
      <c r="H258" s="110"/>
      <c r="I258" s="110"/>
      <c r="J258" s="96" t="s">
        <v>316</v>
      </c>
    </row>
    <row r="259" spans="1:10" ht="40.5" customHeight="1" x14ac:dyDescent="0.25">
      <c r="A259" s="119" t="s">
        <v>39</v>
      </c>
      <c r="B259" s="130"/>
      <c r="C259" s="121" t="s">
        <v>28</v>
      </c>
      <c r="D259" s="110"/>
      <c r="E259" s="110"/>
      <c r="F259" s="110"/>
      <c r="G259" s="110"/>
      <c r="H259" s="110"/>
      <c r="I259" s="110"/>
      <c r="J259" s="96" t="s">
        <v>316</v>
      </c>
    </row>
    <row r="260" spans="1:10" ht="40.5" customHeight="1" x14ac:dyDescent="0.25">
      <c r="A260" s="119" t="s">
        <v>39</v>
      </c>
      <c r="B260" s="130"/>
      <c r="C260" s="121" t="s">
        <v>29</v>
      </c>
      <c r="D260" s="110"/>
      <c r="E260" s="110"/>
      <c r="F260" s="110"/>
      <c r="G260" s="110"/>
      <c r="H260" s="110"/>
      <c r="I260" s="110"/>
      <c r="J260" s="96" t="s">
        <v>316</v>
      </c>
    </row>
    <row r="261" spans="1:10" ht="40.5" customHeight="1" x14ac:dyDescent="0.25">
      <c r="A261" s="129" t="s">
        <v>39</v>
      </c>
      <c r="B261" s="130"/>
      <c r="C261" s="121" t="s">
        <v>30</v>
      </c>
      <c r="D261" s="110"/>
      <c r="E261" s="110"/>
      <c r="F261" s="110"/>
      <c r="G261" s="110"/>
      <c r="H261" s="110"/>
      <c r="I261" s="110"/>
      <c r="J261" s="96" t="s">
        <v>316</v>
      </c>
    </row>
    <row r="262" spans="1:10" ht="40.5" customHeight="1" x14ac:dyDescent="0.25">
      <c r="A262" s="142" t="s">
        <v>39</v>
      </c>
      <c r="B262" s="143"/>
      <c r="C262" s="144" t="s">
        <v>301</v>
      </c>
      <c r="D262" s="104">
        <f>Indicateurs!I262</f>
        <v>0</v>
      </c>
      <c r="E262" s="145" t="str">
        <f>IF(Indicateurs!$I252=0," ",IF(Indicateurs!J262+Indicateurs!J263&lt;&gt;Indicateurs!J252,"Vérifier l'écart entre la déclinaison (H/F/Nb) et la déclinaison BPI/hors BPI","Cohérent"))</f>
        <v xml:space="preserve"> </v>
      </c>
      <c r="F262" s="145" t="str">
        <f>IF(Indicateurs!$I252=0," ",IF(Indicateurs!K262+Indicateurs!K263&lt;&gt;Indicateurs!K252,"Vérifier l'écart entre la déclinaison (H/F/Nb) et la déclinaison BPI/hors BPI","Cohérent"))</f>
        <v xml:space="preserve"> </v>
      </c>
      <c r="G262" s="145" t="str">
        <f>IF(Indicateurs!$I252=0," ",IF(Indicateurs!N262+Indicateurs!N263&lt;&gt;Indicateurs!N252,"Vérifier l'écart entre la déclinaison (H/F/Nb) et la déclinaison BPI/hors BPI","Cohérent"))</f>
        <v xml:space="preserve"> </v>
      </c>
      <c r="H262" s="145" t="str">
        <f>IF(Indicateurs!$I252=0," ",IF(Indicateurs!Q262+Indicateurs!Q263&lt;&gt;Indicateurs!Q252,"Vérifier l'écart entre la déclinaison (H/F/Nb) et la déclinaison BPI/hors BPI","Cohérent"))</f>
        <v xml:space="preserve"> </v>
      </c>
      <c r="I262" s="145" t="str">
        <f>IF(Indicateurs!$I252=0," ",IF(Indicateurs!T262+Indicateurs!T263&lt;&gt;Indicateurs!T252,"Vérifier l'écart entre la déclinaison (H/F/Nb) et la déclinaison BPI/hors BPI","Cohérent"))</f>
        <v xml:space="preserve"> </v>
      </c>
      <c r="J262" s="96" t="s">
        <v>318</v>
      </c>
    </row>
    <row r="263" spans="1:10" ht="40.5" customHeight="1" x14ac:dyDescent="0.25">
      <c r="A263" s="146" t="s">
        <v>39</v>
      </c>
      <c r="B263" s="143"/>
      <c r="C263" s="144" t="s">
        <v>302</v>
      </c>
      <c r="D263" s="104">
        <f>Indicateurs!I263</f>
        <v>0</v>
      </c>
      <c r="E263" s="145" t="str">
        <f>E262</f>
        <v xml:space="preserve"> </v>
      </c>
      <c r="F263" s="145" t="str">
        <f>F262</f>
        <v xml:space="preserve"> </v>
      </c>
      <c r="G263" s="145" t="str">
        <f>G262</f>
        <v xml:space="preserve"> </v>
      </c>
      <c r="H263" s="145" t="str">
        <f>H262</f>
        <v xml:space="preserve"> </v>
      </c>
      <c r="I263" s="145" t="str">
        <f>I262</f>
        <v xml:space="preserve"> </v>
      </c>
      <c r="J263" s="96" t="s">
        <v>318</v>
      </c>
    </row>
    <row r="264" spans="1:10" ht="40.5" customHeight="1" x14ac:dyDescent="0.25">
      <c r="A264" s="147" t="s">
        <v>39</v>
      </c>
      <c r="B264" s="148"/>
      <c r="C264" s="149" t="s">
        <v>315</v>
      </c>
      <c r="D264" s="104"/>
      <c r="E264" s="116" t="str">
        <f>IF(Indicateurs!$I252=0," ",IF(Indicateurs!J264+Indicateurs!J265=Indicateurs!J252,"cohérent","vérifier la répartition entre les bénéficiaires et les non bénéficiaire de la protection temporaire"))</f>
        <v xml:space="preserve"> </v>
      </c>
      <c r="F264" s="116" t="str">
        <f>IF(Indicateurs!$I252=0," ",IF(Indicateurs!K264+Indicateurs!K265=Indicateurs!K252,"cohérent","vérifier la répartition entre les bénéficiaires et les non bénéficiaire de la protection temporaire"))</f>
        <v xml:space="preserve"> </v>
      </c>
      <c r="G264" s="116" t="str">
        <f>IF(Indicateurs!$I252=0," ",IF(Indicateurs!N264+Indicateurs!N265=Indicateurs!N252,"cohérent","vérifier la répartition entre les bénéficiaires et les non bénéficiaire de la protection temporaire"))</f>
        <v xml:space="preserve"> </v>
      </c>
      <c r="H264" s="116" t="str">
        <f>IF(Indicateurs!$I252=0," ",IF(Indicateurs!Q264+Indicateurs!Q265=Indicateurs!Q252,"cohérent","vérifier la répartition entre les bénéficiaires et les non bénéficiaire de la protection temporaire"))</f>
        <v xml:space="preserve"> </v>
      </c>
      <c r="I264" s="116" t="str">
        <f>IF(Indicateurs!$I252=0," ",IF(Indicateurs!T264+Indicateurs!T265=Indicateurs!T252,"cohérent","vérifier la répartition entre les bénéficiaires et les non bénéficiaire de la protection temporaire"))</f>
        <v xml:space="preserve"> </v>
      </c>
      <c r="J264" s="96" t="s">
        <v>317</v>
      </c>
    </row>
    <row r="265" spans="1:10" ht="40.5" customHeight="1" x14ac:dyDescent="0.25">
      <c r="A265" s="147" t="s">
        <v>39</v>
      </c>
      <c r="B265" s="148"/>
      <c r="C265" s="149" t="s">
        <v>314</v>
      </c>
      <c r="D265" s="104"/>
      <c r="E265" s="116" t="str">
        <f>E264</f>
        <v xml:space="preserve"> </v>
      </c>
      <c r="F265" s="116" t="str">
        <f>F264</f>
        <v xml:space="preserve"> </v>
      </c>
      <c r="G265" s="116" t="str">
        <f>G264</f>
        <v xml:space="preserve"> </v>
      </c>
      <c r="H265" s="116" t="str">
        <f>H264</f>
        <v xml:space="preserve"> </v>
      </c>
      <c r="I265" s="116" t="str">
        <f>I264</f>
        <v xml:space="preserve"> </v>
      </c>
      <c r="J265" s="96" t="s">
        <v>317</v>
      </c>
    </row>
    <row r="266" spans="1:10" ht="40.5" customHeight="1" x14ac:dyDescent="0.25">
      <c r="A266" s="139" t="s">
        <v>39</v>
      </c>
      <c r="B266" s="140" t="s">
        <v>44</v>
      </c>
      <c r="C266" s="141" t="s">
        <v>206</v>
      </c>
      <c r="D266" s="104">
        <f>Indicateurs!I266</f>
        <v>0</v>
      </c>
      <c r="E266" s="105" t="str">
        <f>IF(OR(Indicateurs!$I266="",Indicateurs!$I266=0)," ",IF(AND(Indicateurs!J266=0,SUM(Indicateurs!J267:J275)&lt;&gt;0),"il manque la valeur totale par rapport à la déclinaison (H/F/NB)",IF(Indicateurs!J266&lt;&gt;SUM(Indicateurs!J267:J275),"Vérifier l'écart entre la valeur totale et la déclinaison (H/F/NB)","Cohérent")))</f>
        <v xml:space="preserve"> </v>
      </c>
      <c r="F266" s="105" t="str">
        <f>IF(OR(Indicateurs!$I266="",Indicateurs!$I266=0)," ",IF(AND(Indicateurs!K266=0,SUM(Indicateurs!K267:K275)&lt;&gt;0),"il manque la valeur totale par rapport à la déclinaison (H/F/NB)",IF(Indicateurs!K266&lt;&gt;SUM(Indicateurs!K267:K275),"Vérifier l'écart entre la valeur totale et la déclinaison (H/F/NB)","Cohérent")))</f>
        <v xml:space="preserve"> </v>
      </c>
      <c r="G266" s="105" t="str">
        <f>IF(OR(Indicateurs!$I266="",Indicateurs!$I266=0)," ",IF(AND(Indicateurs!N266=0,SUM(Indicateurs!N267:N275)&lt;&gt;0),"il manque la valeur totale par rapport à la déclinaison (H/F/NB)",IF(Indicateurs!N266&lt;&gt;SUM(Indicateurs!N267:N275),"Vérifier l'écart entre la valeur totale et la déclinaison (H/F/NB)","Cohérent")))</f>
        <v xml:space="preserve"> </v>
      </c>
      <c r="H266" s="105" t="str">
        <f>IF(OR(Indicateurs!$I266="",Indicateurs!$I266=0)," ",IF(AND(Indicateurs!Q266=0,SUM(Indicateurs!Q267:Q275)&lt;&gt;0),"il manque la valeur totale par rapport à la déclinaison (H/F/NB)",IF(Indicateurs!Q266&lt;&gt;SUM(Indicateurs!Q267:Q275),"Vérifier l'écart entre la valeur totale et la déclinaison (H/F/NB)","Cohérent")))</f>
        <v xml:space="preserve"> </v>
      </c>
      <c r="I266" s="105" t="str">
        <f>IF(OR(Indicateurs!$I266="",Indicateurs!$I266=0)," ",IF(AND(Indicateurs!T266=0,SUM(Indicateurs!T267:T275)&lt;&gt;0),"il manque la valeur totale par rapport à la déclinaison (H/F/NB)",IF(Indicateurs!T266&lt;&gt;SUM(Indicateurs!T267:T275),"Vérifier l'écart entre la valeur totale et la déclinaison (H/F/NB)","Cohérent")))</f>
        <v xml:space="preserve"> </v>
      </c>
      <c r="J266" s="106" t="s">
        <v>307</v>
      </c>
    </row>
    <row r="267" spans="1:10" ht="40.5" customHeight="1" x14ac:dyDescent="0.25">
      <c r="A267" s="119" t="s">
        <v>39</v>
      </c>
      <c r="B267" s="130"/>
      <c r="C267" s="121" t="s">
        <v>22</v>
      </c>
      <c r="D267" s="110"/>
      <c r="E267" s="110"/>
      <c r="F267" s="110"/>
      <c r="G267" s="110"/>
      <c r="H267" s="110"/>
      <c r="I267" s="110"/>
      <c r="J267" s="96" t="s">
        <v>316</v>
      </c>
    </row>
    <row r="268" spans="1:10" ht="40.5" customHeight="1" x14ac:dyDescent="0.25">
      <c r="A268" s="119" t="s">
        <v>39</v>
      </c>
      <c r="B268" s="130"/>
      <c r="C268" s="121" t="s">
        <v>23</v>
      </c>
      <c r="D268" s="110"/>
      <c r="E268" s="110"/>
      <c r="F268" s="110"/>
      <c r="G268" s="110"/>
      <c r="H268" s="110"/>
      <c r="I268" s="110"/>
      <c r="J268" s="96" t="s">
        <v>316</v>
      </c>
    </row>
    <row r="269" spans="1:10" ht="40.5" customHeight="1" x14ac:dyDescent="0.25">
      <c r="A269" s="119" t="s">
        <v>39</v>
      </c>
      <c r="B269" s="130"/>
      <c r="C269" s="121" t="s">
        <v>24</v>
      </c>
      <c r="D269" s="110"/>
      <c r="E269" s="110"/>
      <c r="F269" s="110"/>
      <c r="G269" s="110"/>
      <c r="H269" s="110"/>
      <c r="I269" s="110"/>
      <c r="J269" s="96" t="s">
        <v>316</v>
      </c>
    </row>
    <row r="270" spans="1:10" ht="40.5" customHeight="1" x14ac:dyDescent="0.25">
      <c r="A270" s="111" t="s">
        <v>39</v>
      </c>
      <c r="B270" s="100"/>
      <c r="C270" s="113" t="s">
        <v>25</v>
      </c>
      <c r="D270" s="110"/>
      <c r="E270" s="110"/>
      <c r="F270" s="110"/>
      <c r="G270" s="110"/>
      <c r="H270" s="110"/>
      <c r="I270" s="110"/>
      <c r="J270" s="96" t="s">
        <v>316</v>
      </c>
    </row>
    <row r="271" spans="1:10" ht="40.5" customHeight="1" x14ac:dyDescent="0.25">
      <c r="A271" s="111" t="s">
        <v>39</v>
      </c>
      <c r="B271" s="100"/>
      <c r="C271" s="113" t="s">
        <v>26</v>
      </c>
      <c r="D271" s="110"/>
      <c r="E271" s="110"/>
      <c r="F271" s="110"/>
      <c r="G271" s="110"/>
      <c r="H271" s="110"/>
      <c r="I271" s="110"/>
      <c r="J271" s="96" t="s">
        <v>316</v>
      </c>
    </row>
    <row r="272" spans="1:10" ht="40.5" customHeight="1" x14ac:dyDescent="0.25">
      <c r="A272" s="111" t="s">
        <v>39</v>
      </c>
      <c r="B272" s="100"/>
      <c r="C272" s="113" t="s">
        <v>27</v>
      </c>
      <c r="D272" s="110"/>
      <c r="E272" s="110"/>
      <c r="F272" s="110"/>
      <c r="G272" s="110"/>
      <c r="H272" s="110"/>
      <c r="I272" s="110"/>
      <c r="J272" s="96" t="s">
        <v>316</v>
      </c>
    </row>
    <row r="273" spans="1:10" ht="40.5" customHeight="1" x14ac:dyDescent="0.25">
      <c r="A273" s="119" t="s">
        <v>39</v>
      </c>
      <c r="B273" s="130"/>
      <c r="C273" s="121" t="s">
        <v>28</v>
      </c>
      <c r="D273" s="110"/>
      <c r="E273" s="110"/>
      <c r="F273" s="110"/>
      <c r="G273" s="110"/>
      <c r="H273" s="110"/>
      <c r="I273" s="110"/>
      <c r="J273" s="96" t="s">
        <v>316</v>
      </c>
    </row>
    <row r="274" spans="1:10" ht="40.5" customHeight="1" x14ac:dyDescent="0.25">
      <c r="A274" s="119" t="s">
        <v>39</v>
      </c>
      <c r="B274" s="130"/>
      <c r="C274" s="121" t="s">
        <v>29</v>
      </c>
      <c r="D274" s="110"/>
      <c r="E274" s="110"/>
      <c r="F274" s="110"/>
      <c r="G274" s="110"/>
      <c r="H274" s="110"/>
      <c r="I274" s="110"/>
      <c r="J274" s="96" t="s">
        <v>316</v>
      </c>
    </row>
    <row r="275" spans="1:10" ht="40.5" customHeight="1" x14ac:dyDescent="0.25">
      <c r="A275" s="129" t="s">
        <v>39</v>
      </c>
      <c r="B275" s="130"/>
      <c r="C275" s="121" t="s">
        <v>30</v>
      </c>
      <c r="D275" s="110"/>
      <c r="E275" s="110"/>
      <c r="F275" s="110"/>
      <c r="G275" s="110"/>
      <c r="H275" s="110"/>
      <c r="I275" s="110"/>
      <c r="J275" s="96" t="s">
        <v>316</v>
      </c>
    </row>
    <row r="276" spans="1:10" ht="40.5" customHeight="1" x14ac:dyDescent="0.25">
      <c r="A276" s="142" t="s">
        <v>39</v>
      </c>
      <c r="B276" s="143"/>
      <c r="C276" s="144" t="s">
        <v>301</v>
      </c>
      <c r="D276" s="104">
        <f>Indicateurs!I276</f>
        <v>0</v>
      </c>
      <c r="E276" s="145" t="str">
        <f>IF(Indicateurs!$I266=0," ",IF(Indicateurs!J276+Indicateurs!J277&lt;&gt;Indicateurs!J266,"Vérifier l'écart entre la déclinaison (H/F/Nb) et la déclinaison BPI/hors BPI","Cohérent"))</f>
        <v xml:space="preserve"> </v>
      </c>
      <c r="F276" s="145" t="str">
        <f>IF(Indicateurs!$I266=0," ",IF(Indicateurs!K276+Indicateurs!K277&lt;&gt;Indicateurs!K266,"Vérifier l'écart entre la déclinaison (H/F/Nb) et la déclinaison BPI/hors BPI","Cohérent"))</f>
        <v xml:space="preserve"> </v>
      </c>
      <c r="G276" s="145" t="str">
        <f>IF(Indicateurs!$I266=0," ",IF(Indicateurs!N276+Indicateurs!N277&lt;&gt;Indicateurs!N266,"Vérifier l'écart entre la déclinaison (H/F/Nb) et la déclinaison BPI/hors BPI","Cohérent"))</f>
        <v xml:space="preserve"> </v>
      </c>
      <c r="H276" s="145" t="str">
        <f>IF(Indicateurs!$I266=0," ",IF(Indicateurs!Q276+Indicateurs!Q277&lt;&gt;Indicateurs!Q266,"Vérifier l'écart entre la déclinaison (H/F/Nb) et la déclinaison BPI/hors BPI","Cohérent"))</f>
        <v xml:space="preserve"> </v>
      </c>
      <c r="I276" s="145" t="str">
        <f>IF(Indicateurs!$I266=0," ",IF(Indicateurs!T276+Indicateurs!T277&lt;&gt;Indicateurs!T266,"Vérifier l'écart entre la déclinaison (H/F/Nb) et la déclinaison BPI/hors BPI","Cohérent"))</f>
        <v xml:space="preserve"> </v>
      </c>
      <c r="J276" s="96" t="s">
        <v>318</v>
      </c>
    </row>
    <row r="277" spans="1:10" ht="40.5" customHeight="1" x14ac:dyDescent="0.25">
      <c r="A277" s="146" t="s">
        <v>39</v>
      </c>
      <c r="B277" s="143"/>
      <c r="C277" s="144" t="s">
        <v>302</v>
      </c>
      <c r="D277" s="104">
        <f>Indicateurs!I277</f>
        <v>0</v>
      </c>
      <c r="E277" s="145" t="str">
        <f>E276</f>
        <v xml:space="preserve"> </v>
      </c>
      <c r="F277" s="145" t="str">
        <f>F276</f>
        <v xml:space="preserve"> </v>
      </c>
      <c r="G277" s="145" t="str">
        <f>G276</f>
        <v xml:space="preserve"> </v>
      </c>
      <c r="H277" s="145" t="str">
        <f>H276</f>
        <v xml:space="preserve"> </v>
      </c>
      <c r="I277" s="145" t="str">
        <f>I276</f>
        <v xml:space="preserve"> </v>
      </c>
      <c r="J277" s="96" t="s">
        <v>318</v>
      </c>
    </row>
    <row r="278" spans="1:10" ht="40.5" customHeight="1" x14ac:dyDescent="0.25">
      <c r="A278" s="147" t="s">
        <v>39</v>
      </c>
      <c r="B278" s="148"/>
      <c r="C278" s="149" t="s">
        <v>315</v>
      </c>
      <c r="D278" s="104"/>
      <c r="E278" s="116" t="str">
        <f>IF(Indicateurs!$I266=0," ",IF(Indicateurs!J278+Indicateurs!J279=Indicateurs!J266,"cohérent","vérifier la répartition entre les bénéficiaires et les non bénéficiaire de la protection temporaire"))</f>
        <v xml:space="preserve"> </v>
      </c>
      <c r="F278" s="116" t="str">
        <f>IF(Indicateurs!$I266=0," ",IF(Indicateurs!K278+Indicateurs!K279=Indicateurs!K266,"cohérent","vérifier la répartition entre les bénéficiaires et les non bénéficiaire de la protection temporaire"))</f>
        <v xml:space="preserve"> </v>
      </c>
      <c r="G278" s="116" t="str">
        <f>IF(Indicateurs!$I266=0," ",IF(Indicateurs!N278+Indicateurs!N279=Indicateurs!N266,"cohérent","vérifier la répartition entre les bénéficiaires et les non bénéficiaire de la protection temporaire"))</f>
        <v xml:space="preserve"> </v>
      </c>
      <c r="H278" s="116" t="str">
        <f>IF(Indicateurs!$I266=0," ",IF(Indicateurs!Q278+Indicateurs!Q279=Indicateurs!Q266,"cohérent","vérifier la répartition entre les bénéficiaires et les non bénéficiaire de la protection temporaire"))</f>
        <v xml:space="preserve"> </v>
      </c>
      <c r="I278" s="116" t="str">
        <f>IF(Indicateurs!$I266=0," ",IF(Indicateurs!T278+Indicateurs!T279=Indicateurs!T266,"cohérent","vérifier la répartition entre les bénéficiaires et les non bénéficiaire de la protection temporaire"))</f>
        <v xml:space="preserve"> </v>
      </c>
      <c r="J278" s="96" t="s">
        <v>317</v>
      </c>
    </row>
    <row r="279" spans="1:10" ht="40.5" customHeight="1" x14ac:dyDescent="0.25">
      <c r="A279" s="147" t="s">
        <v>39</v>
      </c>
      <c r="B279" s="148"/>
      <c r="C279" s="149" t="s">
        <v>314</v>
      </c>
      <c r="D279" s="104"/>
      <c r="E279" s="116" t="str">
        <f>E278</f>
        <v xml:space="preserve"> </v>
      </c>
      <c r="F279" s="116" t="str">
        <f>F278</f>
        <v xml:space="preserve"> </v>
      </c>
      <c r="G279" s="116" t="str">
        <f>G278</f>
        <v xml:space="preserve"> </v>
      </c>
      <c r="H279" s="116" t="str">
        <f>H278</f>
        <v xml:space="preserve"> </v>
      </c>
      <c r="I279" s="116" t="str">
        <f>I278</f>
        <v xml:space="preserve"> </v>
      </c>
      <c r="J279" s="96" t="s">
        <v>317</v>
      </c>
    </row>
    <row r="280" spans="1:10" ht="63.75" x14ac:dyDescent="0.25">
      <c r="A280" s="139" t="s">
        <v>39</v>
      </c>
      <c r="B280" s="140" t="s">
        <v>55</v>
      </c>
      <c r="C280" s="141" t="s">
        <v>207</v>
      </c>
      <c r="D280" s="104">
        <f>Indicateurs!I280</f>
        <v>0</v>
      </c>
      <c r="E280" s="105" t="str">
        <f>IF(OR(Indicateurs!$I280="",Indicateurs!$I280=0)," ",IF(AND(Indicateurs!J280=0,SUM(Indicateurs!J281:J289)&lt;&gt;0),"il manque la valeur totale par rapport à la déclinaison (H/F/NB)",IF(Indicateurs!J280&lt;&gt;SUM(Indicateurs!J281:J289),"Vérifier l'écart entre la valeur totale et la déclinaison (H/F/NB)","Cohérent")))</f>
        <v xml:space="preserve"> </v>
      </c>
      <c r="F280" s="105" t="str">
        <f>IF(OR(Indicateurs!$I280="",Indicateurs!$I280=0)," ",IF(AND(Indicateurs!K280=0,SUM(Indicateurs!K281:K289)&lt;&gt;0),"il manque la valeur totale par rapport à la déclinaison (H/F/NB)",IF(Indicateurs!K280&lt;&gt;SUM(Indicateurs!K281:K289),"Vérifier l'écart entre la valeur totale et la déclinaison (H/F/NB)","Cohérent")))</f>
        <v xml:space="preserve"> </v>
      </c>
      <c r="G280" s="105" t="str">
        <f>IF(OR(Indicateurs!$I280="",Indicateurs!$I280=0)," ",IF(AND(Indicateurs!N280=0,SUM(Indicateurs!N281:N289)&lt;&gt;0),"il manque la valeur totale par rapport à la déclinaison (H/F/NB)",IF(Indicateurs!N280&lt;&gt;SUM(Indicateurs!N281:N289),"Vérifier l'écart entre la valeur totale et la déclinaison (H/F/NB)","Cohérent")))</f>
        <v xml:space="preserve"> </v>
      </c>
      <c r="H280" s="105" t="str">
        <f>IF(OR(Indicateurs!$I280="",Indicateurs!$I280=0)," ",IF(AND(Indicateurs!Q280=0,SUM(Indicateurs!Q281:Q289)&lt;&gt;0),"il manque la valeur totale par rapport à la déclinaison (H/F/NB)",IF(Indicateurs!Q280&lt;&gt;SUM(Indicateurs!Q281:Q289),"Vérifier l'écart entre la valeur totale et la déclinaison (H/F/NB)","Cohérent")))</f>
        <v xml:space="preserve"> </v>
      </c>
      <c r="I280" s="105" t="str">
        <f>IF(OR(Indicateurs!$I280="",Indicateurs!$I280=0)," ",IF(AND(Indicateurs!T280=0,SUM(Indicateurs!T281:T289)&lt;&gt;0),"il manque la valeur totale par rapport à la déclinaison (H/F/NB)",IF(Indicateurs!T280&lt;&gt;SUM(Indicateurs!T281:T289),"Vérifier l'écart entre la valeur totale et la déclinaison (H/F/NB)","Cohérent")))</f>
        <v xml:space="preserve"> </v>
      </c>
      <c r="J280" s="106" t="s">
        <v>307</v>
      </c>
    </row>
    <row r="281" spans="1:10" ht="40.5" customHeight="1" x14ac:dyDescent="0.25">
      <c r="A281" s="119" t="s">
        <v>39</v>
      </c>
      <c r="B281" s="130"/>
      <c r="C281" s="121" t="s">
        <v>22</v>
      </c>
      <c r="D281" s="110"/>
      <c r="E281" s="110"/>
      <c r="F281" s="110"/>
      <c r="G281" s="110"/>
      <c r="H281" s="110"/>
      <c r="I281" s="110"/>
      <c r="J281" s="96" t="s">
        <v>316</v>
      </c>
    </row>
    <row r="282" spans="1:10" ht="40.5" customHeight="1" x14ac:dyDescent="0.25">
      <c r="A282" s="119" t="s">
        <v>39</v>
      </c>
      <c r="B282" s="130"/>
      <c r="C282" s="121" t="s">
        <v>23</v>
      </c>
      <c r="D282" s="110"/>
      <c r="E282" s="110"/>
      <c r="F282" s="110"/>
      <c r="G282" s="110"/>
      <c r="H282" s="110"/>
      <c r="I282" s="110"/>
      <c r="J282" s="96" t="s">
        <v>316</v>
      </c>
    </row>
    <row r="283" spans="1:10" ht="40.5" customHeight="1" x14ac:dyDescent="0.25">
      <c r="A283" s="119" t="s">
        <v>39</v>
      </c>
      <c r="B283" s="130"/>
      <c r="C283" s="121" t="s">
        <v>24</v>
      </c>
      <c r="D283" s="110"/>
      <c r="E283" s="110"/>
      <c r="F283" s="110"/>
      <c r="G283" s="110"/>
      <c r="H283" s="110"/>
      <c r="I283" s="110"/>
      <c r="J283" s="96" t="s">
        <v>316</v>
      </c>
    </row>
    <row r="284" spans="1:10" ht="40.5" customHeight="1" x14ac:dyDescent="0.25">
      <c r="A284" s="111" t="s">
        <v>39</v>
      </c>
      <c r="B284" s="100"/>
      <c r="C284" s="113" t="s">
        <v>25</v>
      </c>
      <c r="D284" s="110"/>
      <c r="E284" s="110"/>
      <c r="F284" s="110"/>
      <c r="G284" s="110"/>
      <c r="H284" s="110"/>
      <c r="I284" s="110"/>
      <c r="J284" s="96" t="s">
        <v>316</v>
      </c>
    </row>
    <row r="285" spans="1:10" ht="40.5" customHeight="1" x14ac:dyDescent="0.25">
      <c r="A285" s="111" t="s">
        <v>39</v>
      </c>
      <c r="B285" s="100"/>
      <c r="C285" s="113" t="s">
        <v>26</v>
      </c>
      <c r="D285" s="110"/>
      <c r="E285" s="110"/>
      <c r="F285" s="110"/>
      <c r="G285" s="110"/>
      <c r="H285" s="110"/>
      <c r="I285" s="110"/>
      <c r="J285" s="96" t="s">
        <v>316</v>
      </c>
    </row>
    <row r="286" spans="1:10" ht="40.5" customHeight="1" x14ac:dyDescent="0.25">
      <c r="A286" s="111" t="s">
        <v>39</v>
      </c>
      <c r="B286" s="100"/>
      <c r="C286" s="113" t="s">
        <v>27</v>
      </c>
      <c r="D286" s="110"/>
      <c r="E286" s="110"/>
      <c r="F286" s="110"/>
      <c r="G286" s="110"/>
      <c r="H286" s="110"/>
      <c r="I286" s="110"/>
      <c r="J286" s="96" t="s">
        <v>316</v>
      </c>
    </row>
    <row r="287" spans="1:10" ht="40.5" customHeight="1" x14ac:dyDescent="0.25">
      <c r="A287" s="119" t="s">
        <v>39</v>
      </c>
      <c r="B287" s="130"/>
      <c r="C287" s="121" t="s">
        <v>28</v>
      </c>
      <c r="D287" s="110"/>
      <c r="E287" s="110"/>
      <c r="F287" s="110"/>
      <c r="G287" s="110"/>
      <c r="H287" s="110"/>
      <c r="I287" s="110"/>
      <c r="J287" s="96" t="s">
        <v>316</v>
      </c>
    </row>
    <row r="288" spans="1:10" ht="40.5" customHeight="1" x14ac:dyDescent="0.25">
      <c r="A288" s="119" t="s">
        <v>39</v>
      </c>
      <c r="B288" s="130"/>
      <c r="C288" s="121" t="s">
        <v>29</v>
      </c>
      <c r="D288" s="110"/>
      <c r="E288" s="110"/>
      <c r="F288" s="110"/>
      <c r="G288" s="110"/>
      <c r="H288" s="110"/>
      <c r="I288" s="110"/>
      <c r="J288" s="96" t="s">
        <v>316</v>
      </c>
    </row>
    <row r="289" spans="1:10" ht="40.5" customHeight="1" x14ac:dyDescent="0.25">
      <c r="A289" s="129" t="s">
        <v>39</v>
      </c>
      <c r="B289" s="130"/>
      <c r="C289" s="121" t="s">
        <v>30</v>
      </c>
      <c r="D289" s="110"/>
      <c r="E289" s="110"/>
      <c r="F289" s="110"/>
      <c r="G289" s="110"/>
      <c r="H289" s="110"/>
      <c r="I289" s="110"/>
      <c r="J289" s="96" t="s">
        <v>316</v>
      </c>
    </row>
    <row r="290" spans="1:10" ht="40.5" customHeight="1" x14ac:dyDescent="0.25">
      <c r="A290" s="142" t="s">
        <v>39</v>
      </c>
      <c r="B290" s="143"/>
      <c r="C290" s="144" t="s">
        <v>301</v>
      </c>
      <c r="D290" s="104">
        <f>Indicateurs!I290</f>
        <v>0</v>
      </c>
      <c r="E290" s="145" t="str">
        <f>IF(Indicateurs!$I280=0," ",IF(Indicateurs!J290+Indicateurs!J291&lt;&gt;Indicateurs!J280,"Vérifier l'écart entre la déclinaison (H/F/Nb) et la déclinaison BPI/hors BPI","Cohérent"))</f>
        <v xml:space="preserve"> </v>
      </c>
      <c r="F290" s="145" t="str">
        <f>IF(Indicateurs!$I280=0," ",IF(Indicateurs!K290+Indicateurs!K291&lt;&gt;Indicateurs!K280,"Vérifier l'écart entre la déclinaison (H/F/Nb) et la déclinaison BPI/hors BPI","Cohérent"))</f>
        <v xml:space="preserve"> </v>
      </c>
      <c r="G290" s="145" t="str">
        <f>IF(Indicateurs!$I280=0," ",IF(Indicateurs!N290+Indicateurs!N291&lt;&gt;Indicateurs!N280,"Vérifier l'écart entre la déclinaison (H/F/Nb) et la déclinaison BPI/hors BPI","Cohérent"))</f>
        <v xml:space="preserve"> </v>
      </c>
      <c r="H290" s="145" t="str">
        <f>IF(Indicateurs!$I280=0," ",IF(Indicateurs!Q290+Indicateurs!Q291&lt;&gt;Indicateurs!Q280,"Vérifier l'écart entre la déclinaison (H/F/Nb) et la déclinaison BPI/hors BPI","Cohérent"))</f>
        <v xml:space="preserve"> </v>
      </c>
      <c r="I290" s="145" t="str">
        <f>IF(Indicateurs!$I280=0," ",IF(Indicateurs!T290+Indicateurs!T291&lt;&gt;Indicateurs!T280,"Vérifier l'écart entre la déclinaison (H/F/Nb) et la déclinaison BPI/hors BPI","Cohérent"))</f>
        <v xml:space="preserve"> </v>
      </c>
      <c r="J290" s="96" t="s">
        <v>318</v>
      </c>
    </row>
    <row r="291" spans="1:10" ht="40.5" customHeight="1" x14ac:dyDescent="0.25">
      <c r="A291" s="146" t="s">
        <v>39</v>
      </c>
      <c r="B291" s="143"/>
      <c r="C291" s="144" t="s">
        <v>302</v>
      </c>
      <c r="D291" s="104">
        <f>Indicateurs!I291</f>
        <v>0</v>
      </c>
      <c r="E291" s="145" t="str">
        <f>E290</f>
        <v xml:space="preserve"> </v>
      </c>
      <c r="F291" s="145" t="str">
        <f>F290</f>
        <v xml:space="preserve"> </v>
      </c>
      <c r="G291" s="145" t="str">
        <f>G290</f>
        <v xml:space="preserve"> </v>
      </c>
      <c r="H291" s="145" t="str">
        <f>H290</f>
        <v xml:space="preserve"> </v>
      </c>
      <c r="I291" s="145" t="str">
        <f>I290</f>
        <v xml:space="preserve"> </v>
      </c>
      <c r="J291" s="96" t="s">
        <v>318</v>
      </c>
    </row>
    <row r="292" spans="1:10" ht="40.5" customHeight="1" x14ac:dyDescent="0.25">
      <c r="A292" s="147" t="s">
        <v>39</v>
      </c>
      <c r="B292" s="148"/>
      <c r="C292" s="149" t="s">
        <v>315</v>
      </c>
      <c r="D292" s="104"/>
      <c r="E292" s="116" t="str">
        <f>IF(Indicateurs!$I280=0," ",IF(Indicateurs!J292+Indicateurs!J293=Indicateurs!J280,"cohérent","vérifier la répartition entre les bénéficiaires et les non bénéficiaire de la protection temporaire"))</f>
        <v xml:space="preserve"> </v>
      </c>
      <c r="F292" s="116" t="str">
        <f>IF(Indicateurs!$I280=0," ",IF(Indicateurs!K292+Indicateurs!K293=Indicateurs!K280,"cohérent","vérifier la répartition entre les bénéficiaires et les non bénéficiaire de la protection temporaire"))</f>
        <v xml:space="preserve"> </v>
      </c>
      <c r="G292" s="116" t="str">
        <f>IF(Indicateurs!$I280=0," ",IF(Indicateurs!N292+Indicateurs!N293=Indicateurs!N280,"cohérent","vérifier la répartition entre les bénéficiaires et les non bénéficiaire de la protection temporaire"))</f>
        <v xml:space="preserve"> </v>
      </c>
      <c r="H292" s="116" t="str">
        <f>IF(Indicateurs!$I280=0," ",IF(Indicateurs!Q292+Indicateurs!Q293=Indicateurs!Q280,"cohérent","vérifier la répartition entre les bénéficiaires et les non bénéficiaire de la protection temporaire"))</f>
        <v xml:space="preserve"> </v>
      </c>
      <c r="I292" s="116" t="str">
        <f>IF(Indicateurs!$I280=0," ",IF(Indicateurs!T292+Indicateurs!T293=Indicateurs!T280,"cohérent","vérifier la répartition entre les bénéficiaires et les non bénéficiaire de la protection temporaire"))</f>
        <v xml:space="preserve"> </v>
      </c>
      <c r="J292" s="96" t="s">
        <v>317</v>
      </c>
    </row>
    <row r="293" spans="1:10" ht="40.5" customHeight="1" x14ac:dyDescent="0.25">
      <c r="A293" s="147" t="s">
        <v>39</v>
      </c>
      <c r="B293" s="148"/>
      <c r="C293" s="149" t="s">
        <v>314</v>
      </c>
      <c r="D293" s="104"/>
      <c r="E293" s="116" t="str">
        <f>E292</f>
        <v xml:space="preserve"> </v>
      </c>
      <c r="F293" s="116" t="str">
        <f>F292</f>
        <v xml:space="preserve"> </v>
      </c>
      <c r="G293" s="116" t="str">
        <f>G292</f>
        <v xml:space="preserve"> </v>
      </c>
      <c r="H293" s="116" t="str">
        <f>H292</f>
        <v xml:space="preserve"> </v>
      </c>
      <c r="I293" s="116" t="str">
        <f>I292</f>
        <v xml:space="preserve"> </v>
      </c>
      <c r="J293" s="96" t="s">
        <v>317</v>
      </c>
    </row>
    <row r="294" spans="1:10" ht="40.5" customHeight="1" x14ac:dyDescent="0.25">
      <c r="A294" s="139" t="s">
        <v>39</v>
      </c>
      <c r="B294" s="140" t="s">
        <v>45</v>
      </c>
      <c r="C294" s="141" t="s">
        <v>208</v>
      </c>
      <c r="D294" s="104">
        <f>Indicateurs!I294</f>
        <v>0</v>
      </c>
      <c r="E294" s="105" t="str">
        <f>IF(OR(Indicateurs!$I294="",Indicateurs!$I294=0)," ",IF(AND(Indicateurs!J294=0,SUM(Indicateurs!J295:J303)&lt;&gt;0),"il manque la valeur totale par rapport à la déclinaison (H/F/NB)",IF(Indicateurs!J294&lt;&gt;SUM(Indicateurs!J295:J303),"Vérifier l'écart entre la valeur totale et la déclinaison (H/F/NB)","Cohérent")))</f>
        <v xml:space="preserve"> </v>
      </c>
      <c r="F294" s="105" t="str">
        <f>IF(OR(Indicateurs!$I294="",Indicateurs!$I294=0)," ",IF(AND(Indicateurs!K294=0,SUM(Indicateurs!K295:K303)&lt;&gt;0),"il manque la valeur totale par rapport à la déclinaison (H/F/NB)",IF(Indicateurs!K294&lt;&gt;SUM(Indicateurs!K295:K303),"Vérifier l'écart entre la valeur totale et la déclinaison (H/F/NB)","Cohérent")))</f>
        <v xml:space="preserve"> </v>
      </c>
      <c r="G294" s="105" t="str">
        <f>IF(OR(Indicateurs!$I294="",Indicateurs!$I294=0)," ",IF(AND(Indicateurs!N294=0,SUM(Indicateurs!N295:N303)&lt;&gt;0),"il manque la valeur totale par rapport à la déclinaison (H/F/NB)",IF(Indicateurs!N294&lt;&gt;SUM(Indicateurs!N295:N303),"Vérifier l'écart entre la valeur totale et la déclinaison (H/F/NB)","Cohérent")))</f>
        <v xml:space="preserve"> </v>
      </c>
      <c r="H294" s="105" t="str">
        <f>IF(OR(Indicateurs!$I294="",Indicateurs!$I294=0)," ",IF(AND(Indicateurs!Q294=0,SUM(Indicateurs!Q295:Q303)&lt;&gt;0),"il manque la valeur totale par rapport à la déclinaison (H/F/NB)",IF(Indicateurs!Q294&lt;&gt;SUM(Indicateurs!Q295:Q303),"Vérifier l'écart entre la valeur totale et la déclinaison (H/F/NB)","Cohérent")))</f>
        <v xml:space="preserve"> </v>
      </c>
      <c r="I294" s="105" t="str">
        <f>IF(OR(Indicateurs!$I294="",Indicateurs!$I294=0)," ",IF(AND(Indicateurs!T294=0,SUM(Indicateurs!T295:T303)&lt;&gt;0),"il manque la valeur totale par rapport à la déclinaison (H/F/NB)",IF(Indicateurs!T294&lt;&gt;SUM(Indicateurs!T295:T303),"Vérifier l'écart entre la valeur totale et la déclinaison (H/F/NB)","Cohérent")))</f>
        <v xml:space="preserve"> </v>
      </c>
      <c r="J294" s="106" t="s">
        <v>307</v>
      </c>
    </row>
    <row r="295" spans="1:10" ht="40.5" customHeight="1" x14ac:dyDescent="0.25">
      <c r="A295" s="119" t="s">
        <v>39</v>
      </c>
      <c r="B295" s="130"/>
      <c r="C295" s="121" t="s">
        <v>22</v>
      </c>
      <c r="D295" s="110"/>
      <c r="E295" s="110"/>
      <c r="F295" s="110"/>
      <c r="G295" s="110"/>
      <c r="H295" s="110"/>
      <c r="I295" s="110"/>
      <c r="J295" s="96" t="s">
        <v>316</v>
      </c>
    </row>
    <row r="296" spans="1:10" ht="40.5" customHeight="1" x14ac:dyDescent="0.25">
      <c r="A296" s="119" t="s">
        <v>39</v>
      </c>
      <c r="B296" s="130"/>
      <c r="C296" s="121" t="s">
        <v>23</v>
      </c>
      <c r="D296" s="110"/>
      <c r="E296" s="110"/>
      <c r="F296" s="110"/>
      <c r="G296" s="110"/>
      <c r="H296" s="110"/>
      <c r="I296" s="110"/>
      <c r="J296" s="96" t="s">
        <v>316</v>
      </c>
    </row>
    <row r="297" spans="1:10" ht="40.5" customHeight="1" x14ac:dyDescent="0.25">
      <c r="A297" s="119" t="s">
        <v>39</v>
      </c>
      <c r="B297" s="130"/>
      <c r="C297" s="121" t="s">
        <v>24</v>
      </c>
      <c r="D297" s="110"/>
      <c r="E297" s="110"/>
      <c r="F297" s="110"/>
      <c r="G297" s="110"/>
      <c r="H297" s="110"/>
      <c r="I297" s="110"/>
      <c r="J297" s="96" t="s">
        <v>316</v>
      </c>
    </row>
    <row r="298" spans="1:10" ht="40.5" customHeight="1" x14ac:dyDescent="0.25">
      <c r="A298" s="111" t="s">
        <v>39</v>
      </c>
      <c r="B298" s="100"/>
      <c r="C298" s="113" t="s">
        <v>25</v>
      </c>
      <c r="D298" s="110"/>
      <c r="E298" s="110"/>
      <c r="F298" s="110"/>
      <c r="G298" s="110"/>
      <c r="H298" s="110"/>
      <c r="I298" s="110"/>
      <c r="J298" s="96" t="s">
        <v>316</v>
      </c>
    </row>
    <row r="299" spans="1:10" ht="40.5" customHeight="1" x14ac:dyDescent="0.25">
      <c r="A299" s="111" t="s">
        <v>39</v>
      </c>
      <c r="B299" s="100"/>
      <c r="C299" s="113" t="s">
        <v>26</v>
      </c>
      <c r="D299" s="110"/>
      <c r="E299" s="110"/>
      <c r="F299" s="110"/>
      <c r="G299" s="110"/>
      <c r="H299" s="110"/>
      <c r="I299" s="110"/>
      <c r="J299" s="96" t="s">
        <v>316</v>
      </c>
    </row>
    <row r="300" spans="1:10" ht="40.5" customHeight="1" x14ac:dyDescent="0.25">
      <c r="A300" s="111" t="s">
        <v>39</v>
      </c>
      <c r="B300" s="100"/>
      <c r="C300" s="113" t="s">
        <v>27</v>
      </c>
      <c r="D300" s="110"/>
      <c r="E300" s="110"/>
      <c r="F300" s="110"/>
      <c r="G300" s="110"/>
      <c r="H300" s="110"/>
      <c r="I300" s="110"/>
      <c r="J300" s="96" t="s">
        <v>316</v>
      </c>
    </row>
    <row r="301" spans="1:10" ht="40.5" customHeight="1" x14ac:dyDescent="0.25">
      <c r="A301" s="119" t="s">
        <v>39</v>
      </c>
      <c r="B301" s="130"/>
      <c r="C301" s="121" t="s">
        <v>28</v>
      </c>
      <c r="D301" s="110"/>
      <c r="E301" s="110"/>
      <c r="F301" s="110"/>
      <c r="G301" s="110"/>
      <c r="H301" s="110"/>
      <c r="I301" s="110"/>
      <c r="J301" s="96" t="s">
        <v>316</v>
      </c>
    </row>
    <row r="302" spans="1:10" ht="40.5" customHeight="1" x14ac:dyDescent="0.25">
      <c r="A302" s="119" t="s">
        <v>39</v>
      </c>
      <c r="B302" s="130"/>
      <c r="C302" s="121" t="s">
        <v>29</v>
      </c>
      <c r="D302" s="110"/>
      <c r="E302" s="110"/>
      <c r="F302" s="110"/>
      <c r="G302" s="110"/>
      <c r="H302" s="110"/>
      <c r="I302" s="110"/>
      <c r="J302" s="96" t="s">
        <v>316</v>
      </c>
    </row>
    <row r="303" spans="1:10" ht="40.5" customHeight="1" x14ac:dyDescent="0.25">
      <c r="A303" s="129" t="s">
        <v>39</v>
      </c>
      <c r="B303" s="130"/>
      <c r="C303" s="121" t="s">
        <v>30</v>
      </c>
      <c r="D303" s="110"/>
      <c r="E303" s="110"/>
      <c r="F303" s="110"/>
      <c r="G303" s="110"/>
      <c r="H303" s="110"/>
      <c r="I303" s="110"/>
      <c r="J303" s="96" t="s">
        <v>316</v>
      </c>
    </row>
    <row r="304" spans="1:10" ht="40.5" customHeight="1" x14ac:dyDescent="0.25">
      <c r="A304" s="142" t="s">
        <v>39</v>
      </c>
      <c r="B304" s="143"/>
      <c r="C304" s="144" t="s">
        <v>301</v>
      </c>
      <c r="D304" s="104">
        <f>Indicateurs!I304</f>
        <v>0</v>
      </c>
      <c r="E304" s="145" t="str">
        <f>IF(Indicateurs!$I294=0," ",IF(Indicateurs!J304+Indicateurs!J305&lt;&gt;Indicateurs!J294,"Vérifier l'écart entre la déclinaison (H/F/Nb) et la déclinaison BPI/hors BPI","Cohérent"))</f>
        <v xml:space="preserve"> </v>
      </c>
      <c r="F304" s="145" t="str">
        <f>IF(Indicateurs!$I294=0," ",IF(Indicateurs!K304+Indicateurs!K305&lt;&gt;Indicateurs!K294,"Vérifier l'écart entre la déclinaison (H/F/Nb) et la déclinaison BPI/hors BPI","Cohérent"))</f>
        <v xml:space="preserve"> </v>
      </c>
      <c r="G304" s="145" t="str">
        <f>IF(Indicateurs!$I294=0," ",IF(Indicateurs!N304+Indicateurs!N305&lt;&gt;Indicateurs!N294,"Vérifier l'écart entre la déclinaison (H/F/Nb) et la déclinaison BPI/hors BPI","Cohérent"))</f>
        <v xml:space="preserve"> </v>
      </c>
      <c r="H304" s="145" t="str">
        <f>IF(Indicateurs!$I294=0," ",IF(Indicateurs!Q304+Indicateurs!Q305&lt;&gt;Indicateurs!Q294,"Vérifier l'écart entre la déclinaison (H/F/Nb) et la déclinaison BPI/hors BPI","Cohérent"))</f>
        <v xml:space="preserve"> </v>
      </c>
      <c r="I304" s="145" t="str">
        <f>IF(Indicateurs!$I294=0," ",IF(Indicateurs!T304+Indicateurs!T305&lt;&gt;Indicateurs!T294,"Vérifier l'écart entre la déclinaison (H/F/Nb) et la déclinaison BPI/hors BPI","Cohérent"))</f>
        <v xml:space="preserve"> </v>
      </c>
      <c r="J304" s="96" t="s">
        <v>318</v>
      </c>
    </row>
    <row r="305" spans="1:11" ht="40.5" customHeight="1" x14ac:dyDescent="0.25">
      <c r="A305" s="146" t="s">
        <v>39</v>
      </c>
      <c r="B305" s="143"/>
      <c r="C305" s="144" t="s">
        <v>302</v>
      </c>
      <c r="D305" s="104">
        <f>Indicateurs!I305</f>
        <v>0</v>
      </c>
      <c r="E305" s="145" t="str">
        <f>E304</f>
        <v xml:space="preserve"> </v>
      </c>
      <c r="F305" s="145" t="str">
        <f>F304</f>
        <v xml:space="preserve"> </v>
      </c>
      <c r="G305" s="145" t="str">
        <f>G304</f>
        <v xml:space="preserve"> </v>
      </c>
      <c r="H305" s="145" t="str">
        <f>H304</f>
        <v xml:space="preserve"> </v>
      </c>
      <c r="I305" s="145" t="str">
        <f>I304</f>
        <v xml:space="preserve"> </v>
      </c>
      <c r="J305" s="96" t="s">
        <v>318</v>
      </c>
    </row>
    <row r="306" spans="1:11" ht="40.5" customHeight="1" x14ac:dyDescent="0.25">
      <c r="A306" s="147" t="s">
        <v>39</v>
      </c>
      <c r="B306" s="148"/>
      <c r="C306" s="149" t="s">
        <v>315</v>
      </c>
      <c r="D306" s="104"/>
      <c r="E306" s="116" t="str">
        <f>IF(Indicateurs!$I294=0," ",IF(Indicateurs!J306+Indicateurs!J307=Indicateurs!J294,"cohérent","vérifier la répartition entre les bénéficiaires et les non bénéficiaire de la protection temporaire"))</f>
        <v xml:space="preserve"> </v>
      </c>
      <c r="F306" s="116" t="str">
        <f>IF(Indicateurs!$I294=0," ",IF(Indicateurs!K306+Indicateurs!K307=Indicateurs!K294,"cohérent","vérifier la répartition entre les bénéficiaires et les non bénéficiaire de la protection temporaire"))</f>
        <v xml:space="preserve"> </v>
      </c>
      <c r="G306" s="116" t="str">
        <f>IF(Indicateurs!$I294=0," ",IF(Indicateurs!N306+Indicateurs!N307=Indicateurs!N294,"cohérent","vérifier la répartition entre les bénéficiaires et les non bénéficiaire de la protection temporaire"))</f>
        <v xml:space="preserve"> </v>
      </c>
      <c r="H306" s="116" t="str">
        <f>IF(Indicateurs!$I294=0," ",IF(Indicateurs!Q306+Indicateurs!Q307=Indicateurs!Q294,"cohérent","vérifier la répartition entre les bénéficiaires et les non bénéficiaire de la protection temporaire"))</f>
        <v xml:space="preserve"> </v>
      </c>
      <c r="I306" s="116" t="str">
        <f>IF(Indicateurs!$I294=0," ",IF(Indicateurs!T306+Indicateurs!T307=Indicateurs!T294,"cohérent","vérifier la répartition entre les bénéficiaires et les non bénéficiaire de la protection temporaire"))</f>
        <v xml:space="preserve"> </v>
      </c>
      <c r="J306" s="96" t="s">
        <v>317</v>
      </c>
    </row>
    <row r="307" spans="1:11" ht="40.5" customHeight="1" x14ac:dyDescent="0.25">
      <c r="A307" s="147" t="s">
        <v>39</v>
      </c>
      <c r="B307" s="148"/>
      <c r="C307" s="149" t="s">
        <v>314</v>
      </c>
      <c r="D307" s="104"/>
      <c r="E307" s="116" t="str">
        <f>E306</f>
        <v xml:space="preserve"> </v>
      </c>
      <c r="F307" s="116" t="str">
        <f>F306</f>
        <v xml:space="preserve"> </v>
      </c>
      <c r="G307" s="116" t="str">
        <f>G306</f>
        <v xml:space="preserve"> </v>
      </c>
      <c r="H307" s="116" t="str">
        <f>H306</f>
        <v xml:space="preserve"> </v>
      </c>
      <c r="I307" s="116" t="str">
        <f>I306</f>
        <v xml:space="preserve"> </v>
      </c>
      <c r="J307" s="96" t="s">
        <v>317</v>
      </c>
    </row>
    <row r="308" spans="1:11" ht="40.5" customHeight="1" x14ac:dyDescent="0.25">
      <c r="A308" s="139" t="s">
        <v>39</v>
      </c>
      <c r="B308" s="140" t="s">
        <v>46</v>
      </c>
      <c r="C308" s="141" t="s">
        <v>209</v>
      </c>
      <c r="D308" s="104">
        <f>Indicateurs!I308</f>
        <v>0</v>
      </c>
      <c r="E308" s="105" t="str">
        <f>IF(OR(Indicateurs!$I308="",Indicateurs!$I308=0)," ",IF(OR(AND(Indicateurs!J308=0,SUM(Indicateurs!J309:J317)&lt;&gt;0),AND(Indicateurs!J308=0,Indicateurs!J322+Indicateurs!J336+Indicateurs!J350&lt;&gt;0)),"il manque la valeur totale par rapport à la déclinaison (H/F/NB) et/ou par rapport au décompte du ou des sous-indicateurs",IF(AND(Indicateurs!J308&lt;&gt;SUM(Indicateurs!J309:J317),Indicateurs!J308&lt;&gt;(Indicateurs!J322+Indicateurs!J336+Indicateurs!J350)),"Vérifier l'écart entre la valeur totale et la déclinaison (H/F/NB) ET le décompte des sous-indicateurs (N.2.3.3.1 ; N.2.3.3.2 ; N.2.3.3.3)",IF(Indicateurs!J308&lt;&gt;SUM(Indicateurs!J309:J317),"Vérifier l'écart entre la valeur totale et la déclinaison (H/F/NB)",IF(Indicateurs!J308&lt;(Indicateurs!J322+Indicateurs!J336+Indicateurs!J350),"Justifier l'écart entre la valeur totale et le décompte des sous-indicateurs (N.2.3.3.1 ; N.2.3.3.2 ; N.2.3.3.3)",IF(Indicateurs!J308&gt;(Indicateurs!J322+Indicateurs!J336+Indicateurs!J350),"Vérifier l'écart entre la valeur totale et le décompte des sous-indicateurs (N.2.3.3.1 ; N.2.3.3.2 ; N.2.3.3.3)","Cohérent"))))))</f>
        <v xml:space="preserve"> </v>
      </c>
      <c r="F308" s="105" t="str">
        <f>IF(OR(Indicateurs!$I308="",Indicateurs!$I308=0)," ",IF(OR(AND(Indicateurs!K308=0,SUM(Indicateurs!K309:K317)&lt;&gt;0),AND(Indicateurs!K308=0,Indicateurs!K322+Indicateurs!K336+Indicateurs!K350&lt;&gt;0)),"il manque la valeur totale par rapport à la déclinaison (H/F/NB) et/ou par rapport au décompte du ou des sous-indicateurs",IF(AND(Indicateurs!K308&lt;&gt;SUM(Indicateurs!K309:K317),Indicateurs!K308&lt;&gt;(Indicateurs!K322+Indicateurs!K336+Indicateurs!K350)),"Vérifier l'écart entre la valeur totale et la déclinaison (H/F/NB) ET le décompte des sous-indicateurs (N.2.3.3.1 ; N.2.3.3.2 ; N.2.3.3.3)",IF(Indicateurs!K308&lt;&gt;SUM(Indicateurs!K309:K317),"Vérifier l'écart entre la valeur totale et la déclinaison (H/F/NB)",IF(Indicateurs!K308&lt;(Indicateurs!K322+Indicateurs!K336+Indicateurs!K350),"Justifier l'écart entre la valeur totale et le décompte des sous-indicateurs (N.2.3.3.1 ; N.2.3.3.2 ; N.2.3.3.3)",IF(Indicateurs!K308&gt;(Indicateurs!K322+Indicateurs!K336+Indicateurs!K350),"Vérifier l'écart entre la valeur totale et le décompte des sous-indicateurs (N.2.3.3.1 ; N.2.3.3.2 ; N.2.3.3.3)","Cohérent"))))))</f>
        <v xml:space="preserve"> </v>
      </c>
      <c r="G308" s="105" t="str">
        <f>IF(OR(Indicateurs!$I308="",Indicateurs!$I308=0)," ",IF(OR(AND(Indicateurs!N308=0,SUM(Indicateurs!N309:N317)&lt;&gt;0),AND(Indicateurs!N308=0,Indicateurs!N322+Indicateurs!N336+Indicateurs!N350&lt;&gt;0)),"il manque la valeur totale par rapport à la déclinaison (H/F/NB) et/ou par rapport au décompte du ou des sous-indicateurs",IF(AND(Indicateurs!N308&lt;&gt;SUM(Indicateurs!N309:N317),Indicateurs!N308&lt;&gt;(Indicateurs!N322+Indicateurs!N336+Indicateurs!N350)),"Vérifier l'écart entre la valeur totale et la déclinaison (H/F/NB) ET le décompte des sous-indicateurs (N.2.3.3.1 ; N.2.3.3.2 ; N.2.3.3.3)",IF(Indicateurs!N308&lt;&gt;SUM(Indicateurs!N309:N317),"Vérifier l'écart entre la valeur totale et la déclinaison (H/F/NB)",IF(Indicateurs!N308&lt;(Indicateurs!N322+Indicateurs!N336+Indicateurs!N350),"Justifier l'écart entre la valeur totale et le décompte des sous-indicateurs (N.2.3.3.1 ; N.2.3.3.2 ; N.2.3.3.3)",IF(Indicateurs!N308&gt;(Indicateurs!N322+Indicateurs!N336+Indicateurs!N350),"Vérifier l'écart entre la valeur totale et le décompte des sous-indicateurs (N.2.3.3.1 ; N.2.3.3.2 ; N.2.3.3.3)","Cohérent"))))))</f>
        <v xml:space="preserve"> </v>
      </c>
      <c r="H308" s="105" t="str">
        <f>IF(OR(Indicateurs!$I308="",Indicateurs!$I308=0)," ",IF(OR(AND(Indicateurs!Q308=0,SUM(Indicateurs!Q309:Q317)&lt;&gt;0),AND(Indicateurs!Q308=0,Indicateurs!Q322+Indicateurs!Q336+Indicateurs!Q350&lt;&gt;0)),"il manque la valeur totale par rapport à la déclinaison (H/F/NB) et/ou par rapport au décompte du ou des sous-indicateurs",IF(AND(Indicateurs!Q308&lt;&gt;SUM(Indicateurs!Q309:Q317),Indicateurs!Q308&lt;&gt;(Indicateurs!Q322+Indicateurs!Q336+Indicateurs!Q350)),"Vérifier l'écart entre la valeur totale et la déclinaison (H/F/NB) ET le décompte des sous-indicateurs (N.2.3.3.1 ; N.2.3.3.2 ; N.2.3.3.3)",IF(Indicateurs!Q308&lt;&gt;SUM(Indicateurs!Q309:Q317),"Vérifier l'écart entre la valeur totale et la déclinaison (H/F/NB)",IF(Indicateurs!Q308&lt;(Indicateurs!Q322+Indicateurs!Q336+Indicateurs!Q350),"Justifier l'écart entre la valeur totale et le décompte des sous-indicateurs (N.2.3.3.1 ; N.2.3.3.2 ; N.2.3.3.3)",IF(Indicateurs!Q308&gt;(Indicateurs!Q322+Indicateurs!Q336+Indicateurs!Q350),"Vérifier l'écart entre la valeur totale et le décompte des sous-indicateurs (N.2.3.3.1 ; N.2.3.3.2 ; N.2.3.3.3)","Cohérent"))))))</f>
        <v xml:space="preserve"> </v>
      </c>
      <c r="I308" s="105" t="str">
        <f>IF(OR(Indicateurs!$I308="",Indicateurs!$I308=0)," ",IF(OR(AND(Indicateurs!T308=0,SUM(Indicateurs!T309:T317)&lt;&gt;0),AND(Indicateurs!T308=0,Indicateurs!T322+Indicateurs!T336+Indicateurs!T350&lt;&gt;0)),"il manque la valeur totale par rapport à la déclinaison (H/F/NB) et/ou par rapport au décompte du ou des sous-indicateurs",IF(AND(Indicateurs!T308&lt;&gt;SUM(Indicateurs!T309:T317),Indicateurs!T308&lt;&gt;(Indicateurs!T322+Indicateurs!T336+Indicateurs!T350)),"Vérifier l'écart entre la valeur totale et la déclinaison (H/F/NB) ET le décompte des sous-indicateurs (N.2.3.3.1 ; N.2.3.3.2 ; N.2.3.3.3)",IF(Indicateurs!T308&lt;&gt;SUM(Indicateurs!T309:T317),"Vérifier l'écart entre la valeur totale et la déclinaison (H/F/NB)",IF(Indicateurs!T308&lt;(Indicateurs!T322+Indicateurs!T336+Indicateurs!T350),"Justifier l'écart entre la valeur totale et le décompte des sous-indicateurs (N.2.3.3.1 ; N.2.3.3.2 ; N.2.3.3.3)",IF(Indicateurs!T308&gt;(Indicateurs!T322+Indicateurs!T336+Indicateurs!T350),"Vérifier l'écart entre la valeur totale et le décompte des sous-indicateurs (N.2.3.3.1 ; N.2.3.3.2 ; N.2.3.3.3)","Cohérent"))))))</f>
        <v xml:space="preserve"> </v>
      </c>
      <c r="J308" s="106" t="s">
        <v>308</v>
      </c>
      <c r="K308" s="106"/>
    </row>
    <row r="309" spans="1:11" ht="40.5" customHeight="1" x14ac:dyDescent="0.25">
      <c r="A309" s="119" t="s">
        <v>39</v>
      </c>
      <c r="B309" s="130"/>
      <c r="C309" s="121" t="s">
        <v>22</v>
      </c>
      <c r="D309" s="110"/>
      <c r="E309" s="105" t="str">
        <f>IF(OR(Indicateurs!$I$308="",Indicateurs!$I$308=0)," ",IF(AND(Indicateurs!J309=0,Indicateurs!J323+Indicateurs!J337+Indicateurs!J351&lt;&gt;0),"il manque la valeur totale par rapport au décompte du ou des sous-indicateurs",IF(Indicateurs!J309&lt;(Indicateurs!J323+Indicateurs!J337+Indicateurs!J351),"Justifier l'écart entre la valeur totale et le décompte des sous-indicateurs (N.2.3.3.1 ; N.2.3.3.2 ; N.2.3.3.3)",IF(Indicateurs!J309&gt;(Indicateurs!J323+Indicateurs!J337+Indicateurs!J351),"Vérifier l'écart entre la valeur totale et le décompte des sous-indicateurs (N.2.3.3.1 ; N.2.3.3.2 ; N.2.3.3.3)","Cohérent"))))</f>
        <v xml:space="preserve"> </v>
      </c>
      <c r="F309" s="105" t="str">
        <f>IF(OR(Indicateurs!$I$308="",Indicateurs!$I$308=0)," ",IF(AND(Indicateurs!K309=0,Indicateurs!K323+Indicateurs!K337+Indicateurs!K351&lt;&gt;0),"il manque la valeur totale par rapport au décompte du ou des sous-indicateurs",IF(Indicateurs!K309&lt;(Indicateurs!K323+Indicateurs!K337+Indicateurs!K351),"Justifier l'écart entre la valeur totale et le décompte des sous-indicateurs (N.2.3.3.1 ; N.2.3.3.2 ; N.2.3.3.3)",IF(Indicateurs!K309&gt;(Indicateurs!K323+Indicateurs!K337+Indicateurs!K351),"Vérifier l'écart entre la valeur totale et le décompte des sous-indicateurs (N.2.3.3.1 ; N.2.3.3.2 ; N.2.3.3.3)","Cohérent"))))</f>
        <v xml:space="preserve"> </v>
      </c>
      <c r="G309" s="105" t="str">
        <f>IF(OR(Indicateurs!$I$308="",Indicateurs!$I$308=0)," ",IF(AND(Indicateurs!N309=0,Indicateurs!N323+Indicateurs!N337+Indicateurs!N351&lt;&gt;0),"il manque la valeur totale par rapport au décompte du ou des sous-indicateurs",IF(Indicateurs!N309&lt;(Indicateurs!N323+Indicateurs!N337+Indicateurs!N351),"Justifier l'écart entre la valeur totale et le décompte des sous-indicateurs (N.2.3.3.1 ; N.2.3.3.2 ; N.2.3.3.3)",IF(Indicateurs!N309&gt;(Indicateurs!N323+Indicateurs!N337+Indicateurs!N351),"Vérifier l'écart entre la valeur totale et le décompte des sous-indicateurs (N.2.3.3.1 ; N.2.3.3.2 ; N.2.3.3.3)","Cohérent"))))</f>
        <v xml:space="preserve"> </v>
      </c>
      <c r="H309" s="105" t="str">
        <f>IF(OR(Indicateurs!$I$308="",Indicateurs!$I$308=0)," ",IF(AND(Indicateurs!Q309=0,Indicateurs!Q323+Indicateurs!Q337+Indicateurs!Q351&lt;&gt;0),"il manque la valeur totale par rapport au décompte du ou des sous-indicateurs",IF(Indicateurs!Q309&lt;(Indicateurs!Q323+Indicateurs!Q337+Indicateurs!Q351),"Justifier l'écart entre la valeur totale et le décompte des sous-indicateurs (N.2.3.3.1 ; N.2.3.3.2 ; N.2.3.3.3)",IF(Indicateurs!Q309&gt;(Indicateurs!Q323+Indicateurs!Q337+Indicateurs!Q351),"Vérifier l'écart entre la valeur totale et le décompte des sous-indicateurs (N.2.3.3.1 ; N.2.3.3.2 ; N.2.3.3.3)","Cohérent"))))</f>
        <v xml:space="preserve"> </v>
      </c>
      <c r="I309" s="105" t="str">
        <f>IF(OR(Indicateurs!$I$308="",Indicateurs!$I$308=0)," ",IF(AND(Indicateurs!T309=0,Indicateurs!T323+Indicateurs!T337+Indicateurs!T351&lt;&gt;0),"il manque la valeur totale par rapport au décompte du ou des sous-indicateurs",IF(Indicateurs!T309&lt;(Indicateurs!T323+Indicateurs!T337+Indicateurs!T351),"Justifier l'écart entre la valeur totale et le décompte des sous-indicateurs (N.2.3.3.1 ; N.2.3.3.2 ; N.2.3.3.3)",IF(Indicateurs!T309&gt;(Indicateurs!T323+Indicateurs!T337+Indicateurs!T351),"Vérifier l'écart entre la valeur totale et le décompte des sous-indicateurs (N.2.3.3.1 ; N.2.3.3.2 ; N.2.3.3.3)","Cohérent"))))</f>
        <v xml:space="preserve"> </v>
      </c>
      <c r="J309" s="106" t="s">
        <v>312</v>
      </c>
    </row>
    <row r="310" spans="1:11" ht="40.5" customHeight="1" x14ac:dyDescent="0.25">
      <c r="A310" s="119" t="s">
        <v>39</v>
      </c>
      <c r="B310" s="130"/>
      <c r="C310" s="121" t="s">
        <v>23</v>
      </c>
      <c r="D310" s="110"/>
      <c r="E310" s="105" t="str">
        <f>IF(OR(Indicateurs!$I$308="",Indicateurs!$I$308=0)," ",IF(AND(Indicateurs!J310=0,Indicateurs!J324+Indicateurs!J338+Indicateurs!J352&lt;&gt;0),"il manque la valeur totale par rapport au décompte du ou des sous-indicateurs",IF(Indicateurs!J310&lt;(Indicateurs!J324+Indicateurs!J338+Indicateurs!J352),"Justifier l'écart entre la valeur totale et le décompte des sous-indicateurs (N.2.3.3.1 ; N.2.3.3.2 ; N.2.3.3.3)",IF(Indicateurs!J310&gt;(Indicateurs!J324+Indicateurs!J338+Indicateurs!J352),"Vérifier l'écart entre la valeur totale et le décompte des sous-indicateurs (N.2.3.3.1 ; N.2.3.3.2 ; N.2.3.3.3)","Cohérent"))))</f>
        <v xml:space="preserve"> </v>
      </c>
      <c r="F310" s="105" t="str">
        <f>IF(OR(Indicateurs!$I$308="",Indicateurs!$I$308=0)," ",IF(AND(Indicateurs!K310=0,Indicateurs!K324+Indicateurs!K338+Indicateurs!K352&lt;&gt;0),"il manque la valeur totale par rapport au décompte du ou des sous-indicateurs",IF(Indicateurs!K310&lt;(Indicateurs!K324+Indicateurs!K338+Indicateurs!K352),"Justifier l'écart entre la valeur totale et le décompte des sous-indicateurs (N.2.3.3.1 ; N.2.3.3.2 ; N.2.3.3.3)",IF(Indicateurs!K310&gt;(Indicateurs!K324+Indicateurs!K338+Indicateurs!K352),"Vérifier l'écart entre la valeur totale et le décompte des sous-indicateurs (N.2.3.3.1 ; N.2.3.3.2 ; N.2.3.3.3)","Cohérent"))))</f>
        <v xml:space="preserve"> </v>
      </c>
      <c r="G310" s="105" t="str">
        <f>IF(OR(Indicateurs!$I$308="",Indicateurs!$I$308=0)," ",IF(AND(Indicateurs!N310=0,Indicateurs!N324+Indicateurs!N338+Indicateurs!N352&lt;&gt;0),"il manque la valeur totale par rapport au décompte du ou des sous-indicateurs",IF(Indicateurs!N310&lt;(Indicateurs!N324+Indicateurs!N338+Indicateurs!N352),"Justifier l'écart entre la valeur totale et le décompte des sous-indicateurs (N.2.3.3.1 ; N.2.3.3.2 ; N.2.3.3.3)",IF(Indicateurs!N310&gt;(Indicateurs!N324+Indicateurs!N338+Indicateurs!N352),"Vérifier l'écart entre la valeur totale et le décompte des sous-indicateurs (N.2.3.3.1 ; N.2.3.3.2 ; N.2.3.3.3)","Cohérent"))))</f>
        <v xml:space="preserve"> </v>
      </c>
      <c r="H310" s="105" t="str">
        <f>IF(OR(Indicateurs!$I$308="",Indicateurs!$I$308=0)," ",IF(AND(Indicateurs!Q310=0,Indicateurs!Q324+Indicateurs!Q338+Indicateurs!Q352&lt;&gt;0),"il manque la valeur totale par rapport au décompte du ou des sous-indicateurs",IF(Indicateurs!Q310&lt;(Indicateurs!Q324+Indicateurs!Q338+Indicateurs!Q352),"Justifier l'écart entre la valeur totale et le décompte des sous-indicateurs (N.2.3.3.1 ; N.2.3.3.2 ; N.2.3.3.3)",IF(Indicateurs!Q310&gt;(Indicateurs!Q324+Indicateurs!Q338+Indicateurs!Q352),"Vérifier l'écart entre la valeur totale et le décompte des sous-indicateurs (N.2.3.3.1 ; N.2.3.3.2 ; N.2.3.3.3)","Cohérent"))))</f>
        <v xml:space="preserve"> </v>
      </c>
      <c r="I310" s="105" t="str">
        <f>IF(OR(Indicateurs!$I$308="",Indicateurs!$I$308=0)," ",IF(AND(Indicateurs!T310=0,Indicateurs!T324+Indicateurs!T338+Indicateurs!T352&lt;&gt;0),"il manque la valeur totale par rapport au décompte du ou des sous-indicateurs",IF(Indicateurs!T310&lt;(Indicateurs!T324+Indicateurs!T338+Indicateurs!T352),"Justifier l'écart entre la valeur totale et le décompte des sous-indicateurs (N.2.3.3.1 ; N.2.3.3.2 ; N.2.3.3.3)",IF(Indicateurs!T310&gt;(Indicateurs!T324+Indicateurs!T338+Indicateurs!T352),"Vérifier l'écart entre la valeur totale et le décompte des sous-indicateurs (N.2.3.3.1 ; N.2.3.3.2 ; N.2.3.3.3)","Cohérent"))))</f>
        <v xml:space="preserve"> </v>
      </c>
      <c r="J310" s="106" t="s">
        <v>312</v>
      </c>
    </row>
    <row r="311" spans="1:11" ht="40.5" customHeight="1" x14ac:dyDescent="0.25">
      <c r="A311" s="119" t="s">
        <v>39</v>
      </c>
      <c r="B311" s="130"/>
      <c r="C311" s="121" t="s">
        <v>24</v>
      </c>
      <c r="D311" s="110"/>
      <c r="E311" s="105" t="str">
        <f>IF(OR(Indicateurs!$I$308="",Indicateurs!$I$308=0)," ",IF(AND(Indicateurs!J311=0,Indicateurs!J325+Indicateurs!J339+Indicateurs!J353&lt;&gt;0),"il manque la valeur totale par rapport au décompte du ou des sous-indicateurs",IF(Indicateurs!J311&lt;(Indicateurs!J325+Indicateurs!J339+Indicateurs!J353),"Justifier l'écart entre la valeur totale et le décompte des sous-indicateurs (N.2.3.3.1 ; N.2.3.3.2 ; N.2.3.3.3)",IF(Indicateurs!J311&gt;(Indicateurs!J325+Indicateurs!J339+Indicateurs!J353),"Vérifier l'écart entre la valeur totale et le décompte des sous-indicateurs (N.2.3.3.1 ; N.2.3.3.2 ; N.2.3.3.3)","Cohérent"))))</f>
        <v xml:space="preserve"> </v>
      </c>
      <c r="F311" s="105" t="str">
        <f>IF(OR(Indicateurs!$I$308="",Indicateurs!$I$308=0)," ",IF(AND(Indicateurs!K311=0,Indicateurs!K325+Indicateurs!K339+Indicateurs!K353&lt;&gt;0),"il manque la valeur totale par rapport au décompte du ou des sous-indicateurs",IF(Indicateurs!K311&lt;(Indicateurs!K325+Indicateurs!K339+Indicateurs!K353),"Justifier l'écart entre la valeur totale et le décompte des sous-indicateurs (N.2.3.3.1 ; N.2.3.3.2 ; N.2.3.3.3)",IF(Indicateurs!K311&gt;(Indicateurs!K325+Indicateurs!K339+Indicateurs!K353),"Vérifier l'écart entre la valeur totale et le décompte des sous-indicateurs (N.2.3.3.1 ; N.2.3.3.2 ; N.2.3.3.3)","Cohérent"))))</f>
        <v xml:space="preserve"> </v>
      </c>
      <c r="G311" s="105" t="str">
        <f>IF(OR(Indicateurs!$I$308="",Indicateurs!$I$308=0)," ",IF(AND(Indicateurs!N311=0,Indicateurs!N325+Indicateurs!N339+Indicateurs!N353&lt;&gt;0),"il manque la valeur totale par rapport au décompte du ou des sous-indicateurs",IF(Indicateurs!N311&lt;(Indicateurs!N325+Indicateurs!N339+Indicateurs!N353),"Justifier l'écart entre la valeur totale et le décompte des sous-indicateurs (N.2.3.3.1 ; N.2.3.3.2 ; N.2.3.3.3)",IF(Indicateurs!N311&gt;(Indicateurs!N325+Indicateurs!N339+Indicateurs!N353),"Vérifier l'écart entre la valeur totale et le décompte des sous-indicateurs (N.2.3.3.1 ; N.2.3.3.2 ; N.2.3.3.3)","Cohérent"))))</f>
        <v xml:space="preserve"> </v>
      </c>
      <c r="H311" s="105" t="str">
        <f>IF(OR(Indicateurs!$I$308="",Indicateurs!$I$308=0)," ",IF(AND(Indicateurs!Q311=0,Indicateurs!Q325+Indicateurs!Q339+Indicateurs!Q353&lt;&gt;0),"il manque la valeur totale par rapport au décompte du ou des sous-indicateurs",IF(Indicateurs!Q311&lt;(Indicateurs!Q325+Indicateurs!Q339+Indicateurs!Q353),"Justifier l'écart entre la valeur totale et le décompte des sous-indicateurs (N.2.3.3.1 ; N.2.3.3.2 ; N.2.3.3.3)",IF(Indicateurs!Q311&gt;(Indicateurs!Q325+Indicateurs!Q339+Indicateurs!Q353),"Vérifier l'écart entre la valeur totale et le décompte des sous-indicateurs (N.2.3.3.1 ; N.2.3.3.2 ; N.2.3.3.3)","Cohérent"))))</f>
        <v xml:space="preserve"> </v>
      </c>
      <c r="I311" s="105" t="str">
        <f>IF(OR(Indicateurs!$I$308="",Indicateurs!$I$308=0)," ",IF(AND(Indicateurs!T311=0,Indicateurs!T325+Indicateurs!T339+Indicateurs!T353&lt;&gt;0),"il manque la valeur totale par rapport au décompte du ou des sous-indicateurs",IF(Indicateurs!T311&lt;(Indicateurs!T325+Indicateurs!T339+Indicateurs!T353),"Justifier l'écart entre la valeur totale et le décompte des sous-indicateurs (N.2.3.3.1 ; N.2.3.3.2 ; N.2.3.3.3)",IF(Indicateurs!T311&gt;(Indicateurs!T325+Indicateurs!T339+Indicateurs!T353),"Vérifier l'écart entre la valeur totale et le décompte des sous-indicateurs (N.2.3.3.1 ; N.2.3.3.2 ; N.2.3.3.3)","Cohérent"))))</f>
        <v xml:space="preserve"> </v>
      </c>
      <c r="J311" s="106" t="s">
        <v>312</v>
      </c>
    </row>
    <row r="312" spans="1:11" ht="40.5" customHeight="1" x14ac:dyDescent="0.25">
      <c r="A312" s="111" t="s">
        <v>39</v>
      </c>
      <c r="B312" s="100"/>
      <c r="C312" s="113" t="s">
        <v>25</v>
      </c>
      <c r="D312" s="110"/>
      <c r="E312" s="105" t="str">
        <f>IF(OR(Indicateurs!$I$308="",Indicateurs!$I$308=0)," ",IF(AND(Indicateurs!J312=0,Indicateurs!J326+Indicateurs!J340+Indicateurs!J354&lt;&gt;0),"il manque la valeur totale par rapport au décompte du ou des sous-indicateurs",IF(Indicateurs!J312&lt;(Indicateurs!J326+Indicateurs!J340+Indicateurs!J354),"Justifier l'écart entre la valeur totale et le décompte des sous-indicateurs (N.2.3.3.1 ; N.2.3.3.2 ; N.2.3.3.3)",IF(Indicateurs!J312&gt;(Indicateurs!J326+Indicateurs!J340+Indicateurs!J354),"Vérifier l'écart entre la valeur totale et le décompte des sous-indicateurs (N.2.3.3.1 ; N.2.3.3.2 ; N.2.3.3.3)","Cohérent"))))</f>
        <v xml:space="preserve"> </v>
      </c>
      <c r="F312" s="105" t="str">
        <f>IF(OR(Indicateurs!$I$308="",Indicateurs!$I$308=0)," ",IF(AND(Indicateurs!K312=0,Indicateurs!K326+Indicateurs!K340+Indicateurs!K354&lt;&gt;0),"il manque la valeur totale par rapport au décompte du ou des sous-indicateurs",IF(Indicateurs!K312&lt;(Indicateurs!K326+Indicateurs!K340+Indicateurs!K354),"Justifier l'écart entre la valeur totale et le décompte des sous-indicateurs (N.2.3.3.1 ; N.2.3.3.2 ; N.2.3.3.3)",IF(Indicateurs!K312&gt;(Indicateurs!K326+Indicateurs!K340+Indicateurs!K354),"Vérifier l'écart entre la valeur totale et le décompte des sous-indicateurs (N.2.3.3.1 ; N.2.3.3.2 ; N.2.3.3.3)","Cohérent"))))</f>
        <v xml:space="preserve"> </v>
      </c>
      <c r="G312" s="105" t="str">
        <f>IF(OR(Indicateurs!$I$308="",Indicateurs!$I$308=0)," ",IF(AND(Indicateurs!N312=0,Indicateurs!N326+Indicateurs!N340+Indicateurs!N354&lt;&gt;0),"il manque la valeur totale par rapport au décompte du ou des sous-indicateurs",IF(Indicateurs!N312&lt;(Indicateurs!N326+Indicateurs!N340+Indicateurs!N354),"Justifier l'écart entre la valeur totale et le décompte des sous-indicateurs (N.2.3.3.1 ; N.2.3.3.2 ; N.2.3.3.3)",IF(Indicateurs!N312&gt;(Indicateurs!N326+Indicateurs!N340+Indicateurs!N354),"Vérifier l'écart entre la valeur totale et le décompte des sous-indicateurs (N.2.3.3.1 ; N.2.3.3.2 ; N.2.3.3.3)","Cohérent"))))</f>
        <v xml:space="preserve"> </v>
      </c>
      <c r="H312" s="105" t="str">
        <f>IF(OR(Indicateurs!$I$308="",Indicateurs!$I$308=0)," ",IF(AND(Indicateurs!Q312=0,Indicateurs!Q326+Indicateurs!Q340+Indicateurs!Q354&lt;&gt;0),"il manque la valeur totale par rapport au décompte du ou des sous-indicateurs",IF(Indicateurs!Q312&lt;(Indicateurs!Q326+Indicateurs!Q340+Indicateurs!Q354),"Justifier l'écart entre la valeur totale et le décompte des sous-indicateurs (N.2.3.3.1 ; N.2.3.3.2 ; N.2.3.3.3)",IF(Indicateurs!Q312&gt;(Indicateurs!Q326+Indicateurs!Q340+Indicateurs!Q354),"Vérifier l'écart entre la valeur totale et le décompte des sous-indicateurs (N.2.3.3.1 ; N.2.3.3.2 ; N.2.3.3.3)","Cohérent"))))</f>
        <v xml:space="preserve"> </v>
      </c>
      <c r="I312" s="105" t="str">
        <f>IF(OR(Indicateurs!$I$308="",Indicateurs!$I$308=0)," ",IF(AND(Indicateurs!T312=0,Indicateurs!T326+Indicateurs!T340+Indicateurs!T354&lt;&gt;0),"il manque la valeur totale par rapport au décompte du ou des sous-indicateurs",IF(Indicateurs!T312&lt;(Indicateurs!T326+Indicateurs!T340+Indicateurs!T354),"Justifier l'écart entre la valeur totale et le décompte des sous-indicateurs (N.2.3.3.1 ; N.2.3.3.2 ; N.2.3.3.3)",IF(Indicateurs!T312&gt;(Indicateurs!T326+Indicateurs!T340+Indicateurs!T354),"Vérifier l'écart entre la valeur totale et le décompte des sous-indicateurs (N.2.3.3.1 ; N.2.3.3.2 ; N.2.3.3.3)","Cohérent"))))</f>
        <v xml:space="preserve"> </v>
      </c>
      <c r="J312" s="106" t="s">
        <v>312</v>
      </c>
    </row>
    <row r="313" spans="1:11" ht="40.5" customHeight="1" x14ac:dyDescent="0.25">
      <c r="A313" s="111" t="s">
        <v>39</v>
      </c>
      <c r="B313" s="100"/>
      <c r="C313" s="113" t="s">
        <v>26</v>
      </c>
      <c r="D313" s="110"/>
      <c r="E313" s="105" t="str">
        <f>IF(OR(Indicateurs!$I$308="",Indicateurs!$I$308=0)," ",IF(AND(Indicateurs!J313=0,Indicateurs!J327+Indicateurs!J341+Indicateurs!J355&lt;&gt;0),"il manque la valeur totale par rapport au décompte du ou des sous-indicateurs",IF(Indicateurs!J313&lt;(Indicateurs!J327+Indicateurs!J341+Indicateurs!J355),"Justifier l'écart entre la valeur totale et le décompte des sous-indicateurs (N.2.3.3.1 ; N.2.3.3.2 ; N.2.3.3.3)",IF(Indicateurs!J313&gt;(Indicateurs!J327+Indicateurs!J341+Indicateurs!J355),"Vérifier l'écart entre la valeur totale et le décompte des sous-indicateurs (N.2.3.3.1 ; N.2.3.3.2 ; N.2.3.3.3)","Cohérent"))))</f>
        <v xml:space="preserve"> </v>
      </c>
      <c r="F313" s="105" t="str">
        <f>IF(OR(Indicateurs!$I$308="",Indicateurs!$I$308=0)," ",IF(AND(Indicateurs!K313=0,Indicateurs!K327+Indicateurs!K341+Indicateurs!K355&lt;&gt;0),"il manque la valeur totale par rapport au décompte du ou des sous-indicateurs",IF(Indicateurs!K313&lt;(Indicateurs!K327+Indicateurs!K341+Indicateurs!K355),"Justifier l'écart entre la valeur totale et le décompte des sous-indicateurs (N.2.3.3.1 ; N.2.3.3.2 ; N.2.3.3.3)",IF(Indicateurs!K313&gt;(Indicateurs!K327+Indicateurs!K341+Indicateurs!K355),"Vérifier l'écart entre la valeur totale et le décompte des sous-indicateurs (N.2.3.3.1 ; N.2.3.3.2 ; N.2.3.3.3)","Cohérent"))))</f>
        <v xml:space="preserve"> </v>
      </c>
      <c r="G313" s="105" t="str">
        <f>IF(OR(Indicateurs!$I$308="",Indicateurs!$I$308=0)," ",IF(AND(Indicateurs!N313=0,Indicateurs!N327+Indicateurs!N341+Indicateurs!N355&lt;&gt;0),"il manque la valeur totale par rapport au décompte du ou des sous-indicateurs",IF(Indicateurs!N313&lt;(Indicateurs!N327+Indicateurs!N341+Indicateurs!N355),"Justifier l'écart entre la valeur totale et le décompte des sous-indicateurs (N.2.3.3.1 ; N.2.3.3.2 ; N.2.3.3.3)",IF(Indicateurs!N313&gt;(Indicateurs!N327+Indicateurs!N341+Indicateurs!N355),"Vérifier l'écart entre la valeur totale et le décompte des sous-indicateurs (N.2.3.3.1 ; N.2.3.3.2 ; N.2.3.3.3)","Cohérent"))))</f>
        <v xml:space="preserve"> </v>
      </c>
      <c r="H313" s="105" t="str">
        <f>IF(OR(Indicateurs!$I$308="",Indicateurs!$I$308=0)," ",IF(AND(Indicateurs!Q313=0,Indicateurs!Q327+Indicateurs!Q341+Indicateurs!Q355&lt;&gt;0),"il manque la valeur totale par rapport au décompte du ou des sous-indicateurs",IF(Indicateurs!Q313&lt;(Indicateurs!Q327+Indicateurs!Q341+Indicateurs!Q355),"Justifier l'écart entre la valeur totale et le décompte des sous-indicateurs (N.2.3.3.1 ; N.2.3.3.2 ; N.2.3.3.3)",IF(Indicateurs!Q313&gt;(Indicateurs!Q327+Indicateurs!Q341+Indicateurs!Q355),"Vérifier l'écart entre la valeur totale et le décompte des sous-indicateurs (N.2.3.3.1 ; N.2.3.3.2 ; N.2.3.3.3)","Cohérent"))))</f>
        <v xml:space="preserve"> </v>
      </c>
      <c r="I313" s="105" t="str">
        <f>IF(OR(Indicateurs!$I$308="",Indicateurs!$I$308=0)," ",IF(AND(Indicateurs!T313=0,Indicateurs!T327+Indicateurs!T341+Indicateurs!T355&lt;&gt;0),"il manque la valeur totale par rapport au décompte du ou des sous-indicateurs",IF(Indicateurs!T313&lt;(Indicateurs!T327+Indicateurs!T341+Indicateurs!T355),"Justifier l'écart entre la valeur totale et le décompte des sous-indicateurs (N.2.3.3.1 ; N.2.3.3.2 ; N.2.3.3.3)",IF(Indicateurs!T313&gt;(Indicateurs!T327+Indicateurs!T341+Indicateurs!T355),"Vérifier l'écart entre la valeur totale et le décompte des sous-indicateurs (N.2.3.3.1 ; N.2.3.3.2 ; N.2.3.3.3)","Cohérent"))))</f>
        <v xml:space="preserve"> </v>
      </c>
      <c r="J313" s="106" t="s">
        <v>312</v>
      </c>
    </row>
    <row r="314" spans="1:11" ht="40.5" customHeight="1" x14ac:dyDescent="0.25">
      <c r="A314" s="111" t="s">
        <v>39</v>
      </c>
      <c r="B314" s="100"/>
      <c r="C314" s="113" t="s">
        <v>27</v>
      </c>
      <c r="D314" s="110"/>
      <c r="E314" s="105" t="str">
        <f>IF(OR(Indicateurs!$I$308="",Indicateurs!$I$308=0)," ",IF(AND(Indicateurs!J314=0,Indicateurs!J328+Indicateurs!J342+Indicateurs!J356&lt;&gt;0),"il manque la valeur totale par rapport au décompte du ou des sous-indicateurs",IF(Indicateurs!J314&lt;(Indicateurs!J328+Indicateurs!J342+Indicateurs!J356),"Justifier l'écart entre la valeur totale et le décompte des sous-indicateurs (N.2.3.3.1 ; N.2.3.3.2 ; N.2.3.3.3)",IF(Indicateurs!J314&gt;(Indicateurs!J328+Indicateurs!J342+Indicateurs!J356),"Vérifier l'écart entre la valeur totale et le décompte des sous-indicateurs (N.2.3.3.1 ; N.2.3.3.2 ; N.2.3.3.3)","Cohérent"))))</f>
        <v xml:space="preserve"> </v>
      </c>
      <c r="F314" s="105" t="str">
        <f>IF(OR(Indicateurs!$I$308="",Indicateurs!$I$308=0)," ",IF(AND(Indicateurs!K314=0,Indicateurs!K328+Indicateurs!K342+Indicateurs!K356&lt;&gt;0),"il manque la valeur totale par rapport au décompte du ou des sous-indicateurs",IF(Indicateurs!K314&lt;(Indicateurs!K328+Indicateurs!K342+Indicateurs!K356),"Justifier l'écart entre la valeur totale et le décompte des sous-indicateurs (N.2.3.3.1 ; N.2.3.3.2 ; N.2.3.3.3)",IF(Indicateurs!K314&gt;(Indicateurs!K328+Indicateurs!K342+Indicateurs!K356),"Vérifier l'écart entre la valeur totale et le décompte des sous-indicateurs (N.2.3.3.1 ; N.2.3.3.2 ; N.2.3.3.3)","Cohérent"))))</f>
        <v xml:space="preserve"> </v>
      </c>
      <c r="G314" s="105" t="str">
        <f>IF(OR(Indicateurs!$I$308="",Indicateurs!$I$308=0)," ",IF(AND(Indicateurs!N314=0,Indicateurs!N328+Indicateurs!N342+Indicateurs!N356&lt;&gt;0),"il manque la valeur totale par rapport au décompte du ou des sous-indicateurs",IF(Indicateurs!N314&lt;(Indicateurs!N328+Indicateurs!N342+Indicateurs!N356),"Justifier l'écart entre la valeur totale et le décompte des sous-indicateurs (N.2.3.3.1 ; N.2.3.3.2 ; N.2.3.3.3)",IF(Indicateurs!N314&gt;(Indicateurs!N328+Indicateurs!N342+Indicateurs!N356),"Vérifier l'écart entre la valeur totale et le décompte des sous-indicateurs (N.2.3.3.1 ; N.2.3.3.2 ; N.2.3.3.3)","Cohérent"))))</f>
        <v xml:space="preserve"> </v>
      </c>
      <c r="H314" s="105" t="str">
        <f>IF(OR(Indicateurs!$I$308="",Indicateurs!$I$308=0)," ",IF(AND(Indicateurs!Q314=0,Indicateurs!Q328+Indicateurs!Q342+Indicateurs!Q356&lt;&gt;0),"il manque la valeur totale par rapport au décompte du ou des sous-indicateurs",IF(Indicateurs!Q314&lt;(Indicateurs!Q328+Indicateurs!Q342+Indicateurs!Q356),"Justifier l'écart entre la valeur totale et le décompte des sous-indicateurs (N.2.3.3.1 ; N.2.3.3.2 ; N.2.3.3.3)",IF(Indicateurs!Q314&gt;(Indicateurs!Q328+Indicateurs!Q342+Indicateurs!Q356),"Vérifier l'écart entre la valeur totale et le décompte des sous-indicateurs (N.2.3.3.1 ; N.2.3.3.2 ; N.2.3.3.3)","Cohérent"))))</f>
        <v xml:space="preserve"> </v>
      </c>
      <c r="I314" s="105" t="str">
        <f>IF(OR(Indicateurs!$I$308="",Indicateurs!$I$308=0)," ",IF(AND(Indicateurs!T314=0,Indicateurs!T328+Indicateurs!T342+Indicateurs!T356&lt;&gt;0),"il manque la valeur totale par rapport au décompte du ou des sous-indicateurs",IF(Indicateurs!T314&lt;(Indicateurs!T328+Indicateurs!T342+Indicateurs!T356),"Justifier l'écart entre la valeur totale et le décompte des sous-indicateurs (N.2.3.3.1 ; N.2.3.3.2 ; N.2.3.3.3)",IF(Indicateurs!T314&gt;(Indicateurs!T328+Indicateurs!T342+Indicateurs!T356),"Vérifier l'écart entre la valeur totale et le décompte des sous-indicateurs (N.2.3.3.1 ; N.2.3.3.2 ; N.2.3.3.3)","Cohérent"))))</f>
        <v xml:space="preserve"> </v>
      </c>
      <c r="J314" s="106" t="s">
        <v>312</v>
      </c>
    </row>
    <row r="315" spans="1:11" ht="40.5" customHeight="1" x14ac:dyDescent="0.25">
      <c r="A315" s="119" t="s">
        <v>39</v>
      </c>
      <c r="B315" s="130"/>
      <c r="C315" s="121" t="s">
        <v>28</v>
      </c>
      <c r="D315" s="110"/>
      <c r="E315" s="105" t="str">
        <f>IF(OR(Indicateurs!$I$308="",Indicateurs!$I$308=0)," ",IF(AND(Indicateurs!J315=0,Indicateurs!J329+Indicateurs!J343+Indicateurs!J357&lt;&gt;0),"il manque la valeur totale par rapport au décompte du ou des sous-indicateurs",IF(Indicateurs!J315&lt;(Indicateurs!J329+Indicateurs!J343+Indicateurs!J357),"Justifier l'écart entre la valeur totale et le décompte des sous-indicateurs (N.2.3.3.1 ; N.2.3.3.2 ; N.2.3.3.3)",IF(Indicateurs!J315&gt;(Indicateurs!J329+Indicateurs!J343+Indicateurs!J357),"Vérifier l'écart entre la valeur totale et le décompte des sous-indicateurs (N.2.3.3.1 ; N.2.3.3.2 ; N.2.3.3.3)","Cohérent"))))</f>
        <v xml:space="preserve"> </v>
      </c>
      <c r="F315" s="105" t="str">
        <f>IF(OR(Indicateurs!$I$308="",Indicateurs!$I$308=0)," ",IF(AND(Indicateurs!K315=0,Indicateurs!K329+Indicateurs!K343+Indicateurs!K357&lt;&gt;0),"il manque la valeur totale par rapport au décompte du ou des sous-indicateurs",IF(Indicateurs!K315&lt;(Indicateurs!K329+Indicateurs!K343+Indicateurs!K357),"Justifier l'écart entre la valeur totale et le décompte des sous-indicateurs (N.2.3.3.1 ; N.2.3.3.2 ; N.2.3.3.3)",IF(Indicateurs!K315&gt;(Indicateurs!K329+Indicateurs!K343+Indicateurs!K357),"Vérifier l'écart entre la valeur totale et le décompte des sous-indicateurs (N.2.3.3.1 ; N.2.3.3.2 ; N.2.3.3.3)","Cohérent"))))</f>
        <v xml:space="preserve"> </v>
      </c>
      <c r="G315" s="105" t="str">
        <f>IF(OR(Indicateurs!$I$308="",Indicateurs!$I$308=0)," ",IF(AND(Indicateurs!N315=0,Indicateurs!N329+Indicateurs!N343+Indicateurs!N357&lt;&gt;0),"il manque la valeur totale par rapport au décompte du ou des sous-indicateurs",IF(Indicateurs!N315&lt;(Indicateurs!N329+Indicateurs!N343+Indicateurs!N357),"Justifier l'écart entre la valeur totale et le décompte des sous-indicateurs (N.2.3.3.1 ; N.2.3.3.2 ; N.2.3.3.3)",IF(Indicateurs!N315&gt;(Indicateurs!N329+Indicateurs!N343+Indicateurs!N357),"Vérifier l'écart entre la valeur totale et le décompte des sous-indicateurs (N.2.3.3.1 ; N.2.3.3.2 ; N.2.3.3.3)","Cohérent"))))</f>
        <v xml:space="preserve"> </v>
      </c>
      <c r="H315" s="105" t="str">
        <f>IF(OR(Indicateurs!$I$308="",Indicateurs!$I$308=0)," ",IF(AND(Indicateurs!Q315=0,Indicateurs!Q329+Indicateurs!Q343+Indicateurs!Q357&lt;&gt;0),"il manque la valeur totale par rapport au décompte du ou des sous-indicateurs",IF(Indicateurs!Q315&lt;(Indicateurs!Q329+Indicateurs!Q343+Indicateurs!Q357),"Justifier l'écart entre la valeur totale et le décompte des sous-indicateurs (N.2.3.3.1 ; N.2.3.3.2 ; N.2.3.3.3)",IF(Indicateurs!Q315&gt;(Indicateurs!Q329+Indicateurs!Q343+Indicateurs!Q357),"Vérifier l'écart entre la valeur totale et le décompte des sous-indicateurs (N.2.3.3.1 ; N.2.3.3.2 ; N.2.3.3.3)","Cohérent"))))</f>
        <v xml:space="preserve"> </v>
      </c>
      <c r="I315" s="105" t="str">
        <f>IF(OR(Indicateurs!$I$308="",Indicateurs!$I$308=0)," ",IF(AND(Indicateurs!T315=0,Indicateurs!T329+Indicateurs!T343+Indicateurs!T357&lt;&gt;0),"il manque la valeur totale par rapport au décompte du ou des sous-indicateurs",IF(Indicateurs!T315&lt;(Indicateurs!T329+Indicateurs!T343+Indicateurs!T357),"Justifier l'écart entre la valeur totale et le décompte des sous-indicateurs (N.2.3.3.1 ; N.2.3.3.2 ; N.2.3.3.3)",IF(Indicateurs!T315&gt;(Indicateurs!T329+Indicateurs!T343+Indicateurs!T357),"Vérifier l'écart entre la valeur totale et le décompte des sous-indicateurs (N.2.3.3.1 ; N.2.3.3.2 ; N.2.3.3.3)","Cohérent"))))</f>
        <v xml:space="preserve"> </v>
      </c>
      <c r="J315" s="106" t="s">
        <v>312</v>
      </c>
    </row>
    <row r="316" spans="1:11" ht="40.5" customHeight="1" x14ac:dyDescent="0.25">
      <c r="A316" s="119" t="s">
        <v>39</v>
      </c>
      <c r="B316" s="130"/>
      <c r="C316" s="121" t="s">
        <v>29</v>
      </c>
      <c r="D316" s="110"/>
      <c r="E316" s="105" t="str">
        <f>IF(OR(Indicateurs!$I$308="",Indicateurs!$I$308=0)," ",IF(AND(Indicateurs!J316=0,Indicateurs!J330+Indicateurs!J344+Indicateurs!J358&lt;&gt;0),"il manque la valeur totale par rapport au décompte du ou des sous-indicateurs",IF(Indicateurs!J316&lt;(Indicateurs!J330+Indicateurs!J344+Indicateurs!J358),"Justifier l'écart entre la valeur totale et le décompte des sous-indicateurs (N.2.3.3.1 ; N.2.3.3.2 ; N.2.3.3.3)",IF(Indicateurs!J316&gt;(Indicateurs!J330+Indicateurs!J344+Indicateurs!J358),"Vérifier l'écart entre la valeur totale et le décompte des sous-indicateurs (N.2.3.3.1 ; N.2.3.3.2 ; N.2.3.3.3)","Cohérent"))))</f>
        <v xml:space="preserve"> </v>
      </c>
      <c r="F316" s="105" t="str">
        <f>IF(OR(Indicateurs!$I$308="",Indicateurs!$I$308=0)," ",IF(AND(Indicateurs!K316=0,Indicateurs!K330+Indicateurs!K344+Indicateurs!K358&lt;&gt;0),"il manque la valeur totale par rapport au décompte du ou des sous-indicateurs",IF(Indicateurs!K316&lt;(Indicateurs!K330+Indicateurs!K344+Indicateurs!K358),"Justifier l'écart entre la valeur totale et le décompte des sous-indicateurs (N.2.3.3.1 ; N.2.3.3.2 ; N.2.3.3.3)",IF(Indicateurs!K316&gt;(Indicateurs!K330+Indicateurs!K344+Indicateurs!K358),"Vérifier l'écart entre la valeur totale et le décompte des sous-indicateurs (N.2.3.3.1 ; N.2.3.3.2 ; N.2.3.3.3)","Cohérent"))))</f>
        <v xml:space="preserve"> </v>
      </c>
      <c r="G316" s="105" t="str">
        <f>IF(OR(Indicateurs!$I$308="",Indicateurs!$I$308=0)," ",IF(AND(Indicateurs!N316=0,Indicateurs!N330+Indicateurs!N344+Indicateurs!N358&lt;&gt;0),"il manque la valeur totale par rapport au décompte du ou des sous-indicateurs",IF(Indicateurs!N316&lt;(Indicateurs!N330+Indicateurs!N344+Indicateurs!N358),"Justifier l'écart entre la valeur totale et le décompte des sous-indicateurs (N.2.3.3.1 ; N.2.3.3.2 ; N.2.3.3.3)",IF(Indicateurs!N316&gt;(Indicateurs!N330+Indicateurs!N344+Indicateurs!N358),"Vérifier l'écart entre la valeur totale et le décompte des sous-indicateurs (N.2.3.3.1 ; N.2.3.3.2 ; N.2.3.3.3)","Cohérent"))))</f>
        <v xml:space="preserve"> </v>
      </c>
      <c r="H316" s="105" t="str">
        <f>IF(OR(Indicateurs!$I$308="",Indicateurs!$I$308=0)," ",IF(AND(Indicateurs!Q316=0,Indicateurs!Q330+Indicateurs!Q344+Indicateurs!Q358&lt;&gt;0),"il manque la valeur totale par rapport au décompte du ou des sous-indicateurs",IF(Indicateurs!Q316&lt;(Indicateurs!Q330+Indicateurs!Q344+Indicateurs!Q358),"Justifier l'écart entre la valeur totale et le décompte des sous-indicateurs (N.2.3.3.1 ; N.2.3.3.2 ; N.2.3.3.3)",IF(Indicateurs!Q316&gt;(Indicateurs!Q330+Indicateurs!Q344+Indicateurs!Q358),"Vérifier l'écart entre la valeur totale et le décompte des sous-indicateurs (N.2.3.3.1 ; N.2.3.3.2 ; N.2.3.3.3)","Cohérent"))))</f>
        <v xml:space="preserve"> </v>
      </c>
      <c r="I316" s="105" t="str">
        <f>IF(OR(Indicateurs!$I$308="",Indicateurs!$I$308=0)," ",IF(AND(Indicateurs!T316=0,Indicateurs!T330+Indicateurs!T344+Indicateurs!T358&lt;&gt;0),"il manque la valeur totale par rapport au décompte du ou des sous-indicateurs",IF(Indicateurs!T316&lt;(Indicateurs!T330+Indicateurs!T344+Indicateurs!T358),"Justifier l'écart entre la valeur totale et le décompte des sous-indicateurs (N.2.3.3.1 ; N.2.3.3.2 ; N.2.3.3.3)",IF(Indicateurs!T316&gt;(Indicateurs!T330+Indicateurs!T344+Indicateurs!T358),"Vérifier l'écart entre la valeur totale et le décompte des sous-indicateurs (N.2.3.3.1 ; N.2.3.3.2 ; N.2.3.3.3)","Cohérent"))))</f>
        <v xml:space="preserve"> </v>
      </c>
      <c r="J316" s="106" t="s">
        <v>312</v>
      </c>
    </row>
    <row r="317" spans="1:11" ht="40.5" customHeight="1" x14ac:dyDescent="0.25">
      <c r="A317" s="129" t="s">
        <v>39</v>
      </c>
      <c r="B317" s="130"/>
      <c r="C317" s="121" t="s">
        <v>30</v>
      </c>
      <c r="D317" s="110"/>
      <c r="E317" s="105" t="str">
        <f>IF(OR(Indicateurs!$I$308="",Indicateurs!$I$308=0)," ",IF(AND(Indicateurs!J317=0,Indicateurs!J331+Indicateurs!J345+Indicateurs!J359&lt;&gt;0),"il manque la valeur totale par rapport au décompte du ou des sous-indicateurs",IF(Indicateurs!J317&lt;(Indicateurs!J331+Indicateurs!J345+Indicateurs!J359),"Justifier l'écart entre la valeur totale et le décompte des sous-indicateurs (N.2.3.3.1 ; N.2.3.3.2 ; N.2.3.3.3)",IF(Indicateurs!J317&gt;(Indicateurs!J331+Indicateurs!J345+Indicateurs!J359),"Vérifier l'écart entre la valeur totale et le décompte des sous-indicateurs (N.2.3.3.1 ; N.2.3.3.2 ; N.2.3.3.3)","Cohérent"))))</f>
        <v xml:space="preserve"> </v>
      </c>
      <c r="F317" s="105" t="str">
        <f>IF(OR(Indicateurs!$I$308="",Indicateurs!$I$308=0)," ",IF(AND(Indicateurs!K317=0,Indicateurs!K331+Indicateurs!K345+Indicateurs!K359&lt;&gt;0),"il manque la valeur totale par rapport au décompte du ou des sous-indicateurs",IF(Indicateurs!K317&lt;(Indicateurs!K331+Indicateurs!K345+Indicateurs!K359),"Justifier l'écart entre la valeur totale et le décompte des sous-indicateurs (N.2.3.3.1 ; N.2.3.3.2 ; N.2.3.3.3)",IF(Indicateurs!K317&gt;(Indicateurs!K331+Indicateurs!K345+Indicateurs!K359),"Vérifier l'écart entre la valeur totale et le décompte des sous-indicateurs (N.2.3.3.1 ; N.2.3.3.2 ; N.2.3.3.3)","Cohérent"))))</f>
        <v xml:space="preserve"> </v>
      </c>
      <c r="G317" s="105" t="str">
        <f>IF(OR(Indicateurs!$I$308="",Indicateurs!$I$308=0)," ",IF(AND(Indicateurs!N317=0,Indicateurs!N331+Indicateurs!N345+Indicateurs!N359&lt;&gt;0),"il manque la valeur totale par rapport au décompte du ou des sous-indicateurs",IF(Indicateurs!N317&lt;(Indicateurs!N331+Indicateurs!N345+Indicateurs!N359),"Justifier l'écart entre la valeur totale et le décompte des sous-indicateurs (N.2.3.3.1 ; N.2.3.3.2 ; N.2.3.3.3)",IF(Indicateurs!N317&gt;(Indicateurs!N331+Indicateurs!N345+Indicateurs!N359),"Vérifier l'écart entre la valeur totale et le décompte des sous-indicateurs (N.2.3.3.1 ; N.2.3.3.2 ; N.2.3.3.3)","Cohérent"))))</f>
        <v xml:space="preserve"> </v>
      </c>
      <c r="H317" s="105" t="str">
        <f>IF(OR(Indicateurs!$I$308="",Indicateurs!$I$308=0)," ",IF(AND(Indicateurs!Q317=0,Indicateurs!Q331+Indicateurs!Q345+Indicateurs!Q359&lt;&gt;0),"il manque la valeur totale par rapport au décompte du ou des sous-indicateurs",IF(Indicateurs!Q317&lt;(Indicateurs!Q331+Indicateurs!Q345+Indicateurs!Q359),"Justifier l'écart entre la valeur totale et le décompte des sous-indicateurs (N.2.3.3.1 ; N.2.3.3.2 ; N.2.3.3.3)",IF(Indicateurs!Q317&gt;(Indicateurs!Q331+Indicateurs!Q345+Indicateurs!Q359),"Vérifier l'écart entre la valeur totale et le décompte des sous-indicateurs (N.2.3.3.1 ; N.2.3.3.2 ; N.2.3.3.3)","Cohérent"))))</f>
        <v xml:space="preserve"> </v>
      </c>
      <c r="I317" s="105" t="str">
        <f>IF(OR(Indicateurs!$I$308="",Indicateurs!$I$308=0)," ",IF(AND(Indicateurs!T317=0,Indicateurs!T331+Indicateurs!T345+Indicateurs!T359&lt;&gt;0),"il manque la valeur totale par rapport au décompte du ou des sous-indicateurs",IF(Indicateurs!T317&lt;(Indicateurs!T331+Indicateurs!T345+Indicateurs!T359),"Justifier l'écart entre la valeur totale et le décompte des sous-indicateurs (N.2.3.3.1 ; N.2.3.3.2 ; N.2.3.3.3)",IF(Indicateurs!T317&gt;(Indicateurs!T331+Indicateurs!T345+Indicateurs!T359),"Vérifier l'écart entre la valeur totale et le décompte des sous-indicateurs (N.2.3.3.1 ; N.2.3.3.2 ; N.2.3.3.3)","Cohérent"))))</f>
        <v xml:space="preserve"> </v>
      </c>
      <c r="J317" s="106" t="s">
        <v>312</v>
      </c>
    </row>
    <row r="318" spans="1:11" ht="40.5" customHeight="1" x14ac:dyDescent="0.25">
      <c r="A318" s="142" t="s">
        <v>39</v>
      </c>
      <c r="B318" s="143"/>
      <c r="C318" s="144" t="s">
        <v>301</v>
      </c>
      <c r="D318" s="104">
        <f>Indicateurs!I318</f>
        <v>0</v>
      </c>
      <c r="E318" s="145" t="str">
        <f>IF(Indicateurs!$I308=0," ",IF(Indicateurs!J318+Indicateurs!J319&lt;&gt;Indicateurs!J308,"Vérifier l'écart entre la déclinaison (H/F/Nb) et la déclinaison BPI/hors BPI","Cohérent"))</f>
        <v xml:space="preserve"> </v>
      </c>
      <c r="F318" s="145" t="str">
        <f>IF(Indicateurs!$I308=0," ",IF(Indicateurs!K318+Indicateurs!K319&lt;&gt;Indicateurs!K308,"Vérifier l'écart entre la déclinaison (H/F/Nb) et la déclinaison BPI/hors BPI","Cohérent"))</f>
        <v xml:space="preserve"> </v>
      </c>
      <c r="G318" s="145" t="str">
        <f>IF(Indicateurs!$I308=0," ",IF(Indicateurs!N318+Indicateurs!N319&lt;&gt;Indicateurs!N308,"Vérifier l'écart entre la déclinaison (H/F/Nb) et la déclinaison BPI/hors BPI","Cohérent"))</f>
        <v xml:space="preserve"> </v>
      </c>
      <c r="H318" s="145" t="str">
        <f>IF(Indicateurs!$I308=0," ",IF(Indicateurs!Q318+Indicateurs!Q319&lt;&gt;Indicateurs!Q308,"Vérifier l'écart entre la déclinaison (H/F/Nb) et la déclinaison BPI/hors BPI","Cohérent"))</f>
        <v xml:space="preserve"> </v>
      </c>
      <c r="I318" s="145" t="str">
        <f>IF(Indicateurs!$I308=0," ",IF(Indicateurs!T318+Indicateurs!T319&lt;&gt;Indicateurs!T308,"Vérifier l'écart entre la déclinaison (H/F/Nb) et la déclinaison BPI/hors BPI","Cohérent"))</f>
        <v xml:space="preserve"> </v>
      </c>
      <c r="J318" s="96" t="s">
        <v>318</v>
      </c>
    </row>
    <row r="319" spans="1:11" ht="40.5" customHeight="1" x14ac:dyDescent="0.25">
      <c r="A319" s="146" t="s">
        <v>39</v>
      </c>
      <c r="B319" s="143"/>
      <c r="C319" s="144" t="s">
        <v>302</v>
      </c>
      <c r="D319" s="104">
        <f>Indicateurs!I319</f>
        <v>0</v>
      </c>
      <c r="E319" s="145" t="str">
        <f>E318</f>
        <v xml:space="preserve"> </v>
      </c>
      <c r="F319" s="145" t="str">
        <f>F318</f>
        <v xml:space="preserve"> </v>
      </c>
      <c r="G319" s="145" t="str">
        <f>G318</f>
        <v xml:space="preserve"> </v>
      </c>
      <c r="H319" s="145" t="str">
        <f>H318</f>
        <v xml:space="preserve"> </v>
      </c>
      <c r="I319" s="145" t="str">
        <f>I318</f>
        <v xml:space="preserve"> </v>
      </c>
      <c r="J319" s="96" t="s">
        <v>318</v>
      </c>
    </row>
    <row r="320" spans="1:11" ht="40.5" customHeight="1" x14ac:dyDescent="0.25">
      <c r="A320" s="147" t="s">
        <v>39</v>
      </c>
      <c r="B320" s="148"/>
      <c r="C320" s="149" t="s">
        <v>315</v>
      </c>
      <c r="D320" s="104"/>
      <c r="E320" s="116" t="str">
        <f>IF(Indicateurs!$I308=0," ",IF(Indicateurs!J320+Indicateurs!J321=Indicateurs!J308,"cohérent","vérifier la répartition entre les bénéficiaires et les non bénéficiaire de la protection temporaire"))</f>
        <v xml:space="preserve"> </v>
      </c>
      <c r="F320" s="116" t="str">
        <f>IF(Indicateurs!$I308=0," ",IF(Indicateurs!K320+Indicateurs!K321=Indicateurs!K308,"cohérent","vérifier la répartition entre les bénéficiaires et les non bénéficiaire de la protection temporaire"))</f>
        <v xml:space="preserve"> </v>
      </c>
      <c r="G320" s="116" t="str">
        <f>IF(Indicateurs!$I308=0," ",IF(Indicateurs!N320+Indicateurs!N321=Indicateurs!N308,"cohérent","vérifier la répartition entre les bénéficiaires et les non bénéficiaire de la protection temporaire"))</f>
        <v xml:space="preserve"> </v>
      </c>
      <c r="H320" s="116" t="str">
        <f>IF(Indicateurs!$I308=0," ",IF(Indicateurs!Q320+Indicateurs!Q321=Indicateurs!Q308,"cohérent","vérifier la répartition entre les bénéficiaires et les non bénéficiaire de la protection temporaire"))</f>
        <v xml:space="preserve"> </v>
      </c>
      <c r="I320" s="116" t="str">
        <f>IF(Indicateurs!$I308=0," ",IF(Indicateurs!T320+Indicateurs!T321=Indicateurs!T308,"cohérent","vérifier la répartition entre les bénéficiaires et les non bénéficiaire de la protection temporaire"))</f>
        <v xml:space="preserve"> </v>
      </c>
      <c r="J320" s="96" t="s">
        <v>317</v>
      </c>
    </row>
    <row r="321" spans="1:10" ht="40.5" customHeight="1" x14ac:dyDescent="0.25">
      <c r="A321" s="147" t="s">
        <v>39</v>
      </c>
      <c r="B321" s="148"/>
      <c r="C321" s="149" t="s">
        <v>314</v>
      </c>
      <c r="D321" s="104"/>
      <c r="E321" s="116" t="str">
        <f>E320</f>
        <v xml:space="preserve"> </v>
      </c>
      <c r="F321" s="116" t="str">
        <f>F320</f>
        <v xml:space="preserve"> </v>
      </c>
      <c r="G321" s="116" t="str">
        <f>G320</f>
        <v xml:space="preserve"> </v>
      </c>
      <c r="H321" s="116" t="str">
        <f>H320</f>
        <v xml:space="preserve"> </v>
      </c>
      <c r="I321" s="116" t="str">
        <f>I320</f>
        <v xml:space="preserve"> </v>
      </c>
      <c r="J321" s="96" t="s">
        <v>317</v>
      </c>
    </row>
    <row r="322" spans="1:10" ht="40.5" customHeight="1" x14ac:dyDescent="0.25">
      <c r="A322" s="137" t="s">
        <v>39</v>
      </c>
      <c r="B322" s="138" t="s">
        <v>213</v>
      </c>
      <c r="C322" s="137" t="s">
        <v>210</v>
      </c>
      <c r="D322" s="104">
        <f>Indicateurs!I322</f>
        <v>0</v>
      </c>
      <c r="E322" s="105" t="str">
        <f>IF(OR(Indicateurs!$I322="",Indicateurs!$I322=0)," ",IF(AND(Indicateurs!J322=0,SUM(Indicateurs!J323:J331)&lt;&gt;0),"il manque la valeur totale par rapport à la déclinaison (H/F/NB)",IF(Indicateurs!J322&lt;&gt;SUM(Indicateurs!J323:J331),"Vérifier l'écart entre la valeur totale et la déclinaison (H/F/NB)","Cohérent")))</f>
        <v xml:space="preserve"> </v>
      </c>
      <c r="F322" s="105" t="str">
        <f>IF(OR(Indicateurs!$I322="",Indicateurs!$I322=0)," ",IF(AND(Indicateurs!K322=0,SUM(Indicateurs!K323:K331)&lt;&gt;0),"il manque la valeur totale par rapport à la déclinaison (H/F/NB)",IF(Indicateurs!K322&lt;&gt;SUM(Indicateurs!K323:K331),"Vérifier l'écart entre la valeur totale et la déclinaison (H/F/NB)","Cohérent")))</f>
        <v xml:space="preserve"> </v>
      </c>
      <c r="G322" s="105" t="str">
        <f>IF(OR(Indicateurs!$I322="",Indicateurs!$I322=0)," ",IF(AND(Indicateurs!N322=0,SUM(Indicateurs!N323:N331)&lt;&gt;0),"il manque la valeur totale par rapport à la déclinaison (H/F/NB)",IF(Indicateurs!N322&lt;&gt;SUM(Indicateurs!N323:N331),"Vérifier l'écart entre la valeur totale et la déclinaison (H/F/NB)","Cohérent")))</f>
        <v xml:space="preserve"> </v>
      </c>
      <c r="H322" s="105" t="str">
        <f>IF(OR(Indicateurs!$I322="",Indicateurs!$I322=0)," ",IF(AND(Indicateurs!Q322=0,SUM(Indicateurs!Q323:Q331)&lt;&gt;0),"il manque la valeur totale par rapport à la déclinaison (H/F/NB)",IF(Indicateurs!Q322&lt;&gt;SUM(Indicateurs!Q323:Q331),"Vérifier l'écart entre la valeur totale et la déclinaison (H/F/NB)","Cohérent")))</f>
        <v xml:space="preserve"> </v>
      </c>
      <c r="I322" s="105" t="str">
        <f>IF(OR(Indicateurs!$I322="",Indicateurs!$I322=0)," ",IF(AND(Indicateurs!T322=0,SUM(Indicateurs!T323:T331)&lt;&gt;0),"il manque la valeur totale par rapport à la déclinaison (H/F/NB)",IF(Indicateurs!T322&lt;&gt;SUM(Indicateurs!T323:T331),"Vérifier l'écart entre la valeur totale et la déclinaison (H/F/NB)","Cohérent")))</f>
        <v xml:space="preserve"> </v>
      </c>
      <c r="J322" s="106" t="s">
        <v>307</v>
      </c>
    </row>
    <row r="323" spans="1:10" ht="40.5" customHeight="1" x14ac:dyDescent="0.25">
      <c r="A323" s="119" t="s">
        <v>39</v>
      </c>
      <c r="B323" s="130"/>
      <c r="C323" s="121" t="s">
        <v>22</v>
      </c>
      <c r="D323" s="110"/>
      <c r="E323" s="110"/>
      <c r="F323" s="110"/>
      <c r="G323" s="110"/>
      <c r="H323" s="110"/>
      <c r="I323" s="110"/>
      <c r="J323" s="96" t="s">
        <v>316</v>
      </c>
    </row>
    <row r="324" spans="1:10" ht="40.5" customHeight="1" x14ac:dyDescent="0.25">
      <c r="A324" s="119" t="s">
        <v>39</v>
      </c>
      <c r="B324" s="130"/>
      <c r="C324" s="121" t="s">
        <v>23</v>
      </c>
      <c r="D324" s="110"/>
      <c r="E324" s="110"/>
      <c r="F324" s="110"/>
      <c r="G324" s="110"/>
      <c r="H324" s="110"/>
      <c r="I324" s="110"/>
      <c r="J324" s="96" t="s">
        <v>316</v>
      </c>
    </row>
    <row r="325" spans="1:10" ht="40.5" customHeight="1" x14ac:dyDescent="0.25">
      <c r="A325" s="119" t="s">
        <v>39</v>
      </c>
      <c r="B325" s="130"/>
      <c r="C325" s="121" t="s">
        <v>24</v>
      </c>
      <c r="D325" s="110"/>
      <c r="E325" s="110"/>
      <c r="F325" s="110"/>
      <c r="G325" s="110"/>
      <c r="H325" s="110"/>
      <c r="I325" s="110"/>
      <c r="J325" s="96" t="s">
        <v>316</v>
      </c>
    </row>
    <row r="326" spans="1:10" ht="40.5" customHeight="1" x14ac:dyDescent="0.25">
      <c r="A326" s="111" t="s">
        <v>39</v>
      </c>
      <c r="B326" s="100"/>
      <c r="C326" s="113" t="s">
        <v>25</v>
      </c>
      <c r="D326" s="110"/>
      <c r="E326" s="110"/>
      <c r="F326" s="110"/>
      <c r="G326" s="110"/>
      <c r="H326" s="110"/>
      <c r="I326" s="110"/>
      <c r="J326" s="96" t="s">
        <v>316</v>
      </c>
    </row>
    <row r="327" spans="1:10" ht="40.5" customHeight="1" x14ac:dyDescent="0.25">
      <c r="A327" s="111" t="s">
        <v>39</v>
      </c>
      <c r="B327" s="100"/>
      <c r="C327" s="113" t="s">
        <v>26</v>
      </c>
      <c r="D327" s="110"/>
      <c r="E327" s="110"/>
      <c r="F327" s="110"/>
      <c r="G327" s="110"/>
      <c r="H327" s="110"/>
      <c r="I327" s="110"/>
      <c r="J327" s="96" t="s">
        <v>316</v>
      </c>
    </row>
    <row r="328" spans="1:10" ht="40.5" customHeight="1" x14ac:dyDescent="0.25">
      <c r="A328" s="111" t="s">
        <v>39</v>
      </c>
      <c r="B328" s="100"/>
      <c r="C328" s="113" t="s">
        <v>27</v>
      </c>
      <c r="D328" s="110"/>
      <c r="E328" s="110"/>
      <c r="F328" s="110"/>
      <c r="G328" s="110"/>
      <c r="H328" s="110"/>
      <c r="I328" s="110"/>
      <c r="J328" s="96" t="s">
        <v>316</v>
      </c>
    </row>
    <row r="329" spans="1:10" ht="40.5" customHeight="1" x14ac:dyDescent="0.25">
      <c r="A329" s="119" t="s">
        <v>39</v>
      </c>
      <c r="B329" s="130"/>
      <c r="C329" s="121" t="s">
        <v>28</v>
      </c>
      <c r="D329" s="110"/>
      <c r="E329" s="110"/>
      <c r="F329" s="110"/>
      <c r="G329" s="110"/>
      <c r="H329" s="110"/>
      <c r="I329" s="110"/>
      <c r="J329" s="96" t="s">
        <v>316</v>
      </c>
    </row>
    <row r="330" spans="1:10" ht="40.5" customHeight="1" x14ac:dyDescent="0.25">
      <c r="A330" s="119" t="s">
        <v>39</v>
      </c>
      <c r="B330" s="130"/>
      <c r="C330" s="121" t="s">
        <v>29</v>
      </c>
      <c r="D330" s="110"/>
      <c r="E330" s="110"/>
      <c r="F330" s="110"/>
      <c r="G330" s="110"/>
      <c r="H330" s="110"/>
      <c r="I330" s="110"/>
      <c r="J330" s="96" t="s">
        <v>316</v>
      </c>
    </row>
    <row r="331" spans="1:10" ht="40.5" customHeight="1" x14ac:dyDescent="0.25">
      <c r="A331" s="129" t="s">
        <v>39</v>
      </c>
      <c r="B331" s="130"/>
      <c r="C331" s="121" t="s">
        <v>30</v>
      </c>
      <c r="D331" s="110"/>
      <c r="E331" s="110"/>
      <c r="F331" s="110"/>
      <c r="G331" s="110"/>
      <c r="H331" s="110"/>
      <c r="I331" s="110"/>
      <c r="J331" s="96" t="s">
        <v>316</v>
      </c>
    </row>
    <row r="332" spans="1:10" ht="40.5" customHeight="1" x14ac:dyDescent="0.25">
      <c r="A332" s="142" t="s">
        <v>39</v>
      </c>
      <c r="B332" s="143"/>
      <c r="C332" s="144" t="s">
        <v>301</v>
      </c>
      <c r="D332" s="104">
        <f>Indicateurs!I332</f>
        <v>0</v>
      </c>
      <c r="E332" s="145" t="str">
        <f>IF(Indicateurs!$I322=0," ",IF(Indicateurs!J332+Indicateurs!J333&lt;&gt;Indicateurs!J322,"Vérifier l'écart entre la déclinaison (H/F/Nb) et la déclinaison BPI/hors BPI","Cohérent"))</f>
        <v xml:space="preserve"> </v>
      </c>
      <c r="F332" s="145" t="str">
        <f>IF(Indicateurs!$I322=0," ",IF(Indicateurs!K332+Indicateurs!K333&lt;&gt;Indicateurs!K322,"Vérifier l'écart entre la déclinaison (H/F/Nb) et la déclinaison BPI/hors BPI","Cohérent"))</f>
        <v xml:space="preserve"> </v>
      </c>
      <c r="G332" s="145" t="str">
        <f>IF(Indicateurs!$I322=0," ",IF(Indicateurs!N332+Indicateurs!N333&lt;&gt;Indicateurs!N322,"Vérifier l'écart entre la déclinaison (H/F/Nb) et la déclinaison BPI/hors BPI","Cohérent"))</f>
        <v xml:space="preserve"> </v>
      </c>
      <c r="H332" s="145" t="str">
        <f>IF(Indicateurs!$I322=0," ",IF(Indicateurs!Q332+Indicateurs!Q333&lt;&gt;Indicateurs!Q322,"Vérifier l'écart entre la déclinaison (H/F/Nb) et la déclinaison BPI/hors BPI","Cohérent"))</f>
        <v xml:space="preserve"> </v>
      </c>
      <c r="I332" s="145" t="str">
        <f>IF(Indicateurs!$I322=0," ",IF(Indicateurs!T332+Indicateurs!T333&lt;&gt;Indicateurs!T322,"Vérifier l'écart entre la déclinaison (H/F/Nb) et la déclinaison BPI/hors BPI","Cohérent"))</f>
        <v xml:space="preserve"> </v>
      </c>
      <c r="J332" s="96" t="s">
        <v>318</v>
      </c>
    </row>
    <row r="333" spans="1:10" ht="40.5" customHeight="1" x14ac:dyDescent="0.25">
      <c r="A333" s="146" t="s">
        <v>39</v>
      </c>
      <c r="B333" s="143"/>
      <c r="C333" s="144" t="s">
        <v>302</v>
      </c>
      <c r="D333" s="104">
        <f>Indicateurs!I333</f>
        <v>0</v>
      </c>
      <c r="E333" s="145" t="str">
        <f>E332</f>
        <v xml:space="preserve"> </v>
      </c>
      <c r="F333" s="145" t="str">
        <f>F332</f>
        <v xml:space="preserve"> </v>
      </c>
      <c r="G333" s="145" t="str">
        <f>G332</f>
        <v xml:space="preserve"> </v>
      </c>
      <c r="H333" s="145" t="str">
        <f>H332</f>
        <v xml:space="preserve"> </v>
      </c>
      <c r="I333" s="145" t="str">
        <f>I332</f>
        <v xml:space="preserve"> </v>
      </c>
      <c r="J333" s="96" t="s">
        <v>318</v>
      </c>
    </row>
    <row r="334" spans="1:10" ht="40.5" customHeight="1" x14ac:dyDescent="0.25">
      <c r="A334" s="147" t="s">
        <v>39</v>
      </c>
      <c r="B334" s="148"/>
      <c r="C334" s="149" t="s">
        <v>315</v>
      </c>
      <c r="D334" s="104"/>
      <c r="E334" s="116" t="str">
        <f>IF(Indicateurs!$I322=0," ",IF(Indicateurs!J334+Indicateurs!J335=Indicateurs!J322,"cohérent","vérifier la répartition entre les bénéficiaires et les non bénéficiaire de la protection temporaire"))</f>
        <v xml:space="preserve"> </v>
      </c>
      <c r="F334" s="116" t="str">
        <f>IF(Indicateurs!$I322=0," ",IF(Indicateurs!K334+Indicateurs!K335=Indicateurs!K322,"cohérent","vérifier la répartition entre les bénéficiaires et les non bénéficiaire de la protection temporaire"))</f>
        <v xml:space="preserve"> </v>
      </c>
      <c r="G334" s="116" t="str">
        <f>IF(Indicateurs!$I322=0," ",IF(Indicateurs!N334+Indicateurs!N335=Indicateurs!N322,"cohérent","vérifier la répartition entre les bénéficiaires et les non bénéficiaire de la protection temporaire"))</f>
        <v xml:space="preserve"> </v>
      </c>
      <c r="H334" s="116" t="str">
        <f>IF(Indicateurs!$I322=0," ",IF(Indicateurs!Q334+Indicateurs!Q335=Indicateurs!Q322,"cohérent","vérifier la répartition entre les bénéficiaires et les non bénéficiaire de la protection temporaire"))</f>
        <v xml:space="preserve"> </v>
      </c>
      <c r="I334" s="116" t="str">
        <f>IF(Indicateurs!$I322=0," ",IF(Indicateurs!T334+Indicateurs!T335=Indicateurs!T322,"cohérent","vérifier la répartition entre les bénéficiaires et les non bénéficiaire de la protection temporaire"))</f>
        <v xml:space="preserve"> </v>
      </c>
      <c r="J334" s="96" t="s">
        <v>317</v>
      </c>
    </row>
    <row r="335" spans="1:10" ht="40.5" customHeight="1" x14ac:dyDescent="0.25">
      <c r="A335" s="147" t="s">
        <v>39</v>
      </c>
      <c r="B335" s="148"/>
      <c r="C335" s="149" t="s">
        <v>314</v>
      </c>
      <c r="D335" s="104"/>
      <c r="E335" s="116" t="str">
        <f>E334</f>
        <v xml:space="preserve"> </v>
      </c>
      <c r="F335" s="116" t="str">
        <f>F334</f>
        <v xml:space="preserve"> </v>
      </c>
      <c r="G335" s="116" t="str">
        <f>G334</f>
        <v xml:space="preserve"> </v>
      </c>
      <c r="H335" s="116" t="str">
        <f>H334</f>
        <v xml:space="preserve"> </v>
      </c>
      <c r="I335" s="116" t="str">
        <f>I334</f>
        <v xml:space="preserve"> </v>
      </c>
      <c r="J335" s="96" t="s">
        <v>317</v>
      </c>
    </row>
    <row r="336" spans="1:10" ht="40.5" customHeight="1" x14ac:dyDescent="0.25">
      <c r="A336" s="137" t="s">
        <v>39</v>
      </c>
      <c r="B336" s="138" t="s">
        <v>212</v>
      </c>
      <c r="C336" s="137" t="s">
        <v>211</v>
      </c>
      <c r="D336" s="104">
        <f>Indicateurs!I336</f>
        <v>0</v>
      </c>
      <c r="E336" s="105" t="str">
        <f>IF(OR(Indicateurs!$I336="",Indicateurs!$I336=0)," ",IF(AND(Indicateurs!J336=0,SUM(Indicateurs!J337:J345)&lt;&gt;0),"il manque la valeur totale par rapport à la déclinaison (H/F/NB)",IF(Indicateurs!J336&lt;&gt;SUM(Indicateurs!J337:J345),"Vérifier l'écart entre la valeur totale et la déclinaison (H/F/NB)","Cohérent")))</f>
        <v xml:space="preserve"> </v>
      </c>
      <c r="F336" s="105" t="str">
        <f>IF(OR(Indicateurs!$I336="",Indicateurs!$I336=0)," ",IF(AND(Indicateurs!K336=0,SUM(Indicateurs!K337:K345)&lt;&gt;0),"il manque la valeur totale par rapport à la déclinaison (H/F/NB)",IF(Indicateurs!K336&lt;&gt;SUM(Indicateurs!K337:K345),"Vérifier l'écart entre la valeur totale et la déclinaison (H/F/NB)","Cohérent")))</f>
        <v xml:space="preserve"> </v>
      </c>
      <c r="G336" s="105" t="str">
        <f>IF(OR(Indicateurs!$I336="",Indicateurs!$I336=0)," ",IF(AND(Indicateurs!N336=0,SUM(Indicateurs!N337:N345)&lt;&gt;0),"il manque la valeur totale par rapport à la déclinaison (H/F/NB)",IF(Indicateurs!N336&lt;&gt;SUM(Indicateurs!N337:N345),"Vérifier l'écart entre la valeur totale et la déclinaison (H/F/NB)","Cohérent")))</f>
        <v xml:space="preserve"> </v>
      </c>
      <c r="H336" s="105" t="str">
        <f>IF(OR(Indicateurs!$I336="",Indicateurs!$I336=0)," ",IF(AND(Indicateurs!Q336=0,SUM(Indicateurs!Q337:Q345)&lt;&gt;0),"il manque la valeur totale par rapport à la déclinaison (H/F/NB)",IF(Indicateurs!Q336&lt;&gt;SUM(Indicateurs!Q337:Q345),"Vérifier l'écart entre la valeur totale et la déclinaison (H/F/NB)","Cohérent")))</f>
        <v xml:space="preserve"> </v>
      </c>
      <c r="I336" s="105" t="str">
        <f>IF(OR(Indicateurs!$I336="",Indicateurs!$I336=0)," ",IF(AND(Indicateurs!T336=0,SUM(Indicateurs!T337:T345)&lt;&gt;0),"il manque la valeur totale par rapport à la déclinaison (H/F/NB)",IF(Indicateurs!T336&lt;&gt;SUM(Indicateurs!T337:T345),"Vérifier l'écart entre la valeur totale et la déclinaison (H/F/NB)","Cohérent")))</f>
        <v xml:space="preserve"> </v>
      </c>
      <c r="J336" s="106" t="s">
        <v>307</v>
      </c>
    </row>
    <row r="337" spans="1:10" ht="40.5" customHeight="1" x14ac:dyDescent="0.25">
      <c r="A337" s="119" t="s">
        <v>39</v>
      </c>
      <c r="B337" s="130"/>
      <c r="C337" s="121" t="s">
        <v>22</v>
      </c>
      <c r="D337" s="110"/>
      <c r="E337" s="110"/>
      <c r="F337" s="110"/>
      <c r="G337" s="110"/>
      <c r="H337" s="110"/>
      <c r="I337" s="110"/>
      <c r="J337" s="96" t="s">
        <v>316</v>
      </c>
    </row>
    <row r="338" spans="1:10" ht="40.5" customHeight="1" x14ac:dyDescent="0.25">
      <c r="A338" s="119" t="s">
        <v>39</v>
      </c>
      <c r="B338" s="130"/>
      <c r="C338" s="121" t="s">
        <v>23</v>
      </c>
      <c r="D338" s="110"/>
      <c r="E338" s="110"/>
      <c r="F338" s="110"/>
      <c r="G338" s="110"/>
      <c r="H338" s="110"/>
      <c r="I338" s="110"/>
      <c r="J338" s="96" t="s">
        <v>316</v>
      </c>
    </row>
    <row r="339" spans="1:10" ht="40.5" customHeight="1" x14ac:dyDescent="0.25">
      <c r="A339" s="119" t="s">
        <v>39</v>
      </c>
      <c r="B339" s="130"/>
      <c r="C339" s="121" t="s">
        <v>24</v>
      </c>
      <c r="D339" s="110"/>
      <c r="E339" s="110"/>
      <c r="F339" s="110"/>
      <c r="G339" s="110"/>
      <c r="H339" s="110"/>
      <c r="I339" s="110"/>
      <c r="J339" s="96" t="s">
        <v>316</v>
      </c>
    </row>
    <row r="340" spans="1:10" ht="40.5" customHeight="1" x14ac:dyDescent="0.25">
      <c r="A340" s="111" t="s">
        <v>39</v>
      </c>
      <c r="B340" s="100"/>
      <c r="C340" s="113" t="s">
        <v>25</v>
      </c>
      <c r="D340" s="110"/>
      <c r="E340" s="110"/>
      <c r="F340" s="110"/>
      <c r="G340" s="110"/>
      <c r="H340" s="110"/>
      <c r="I340" s="110"/>
      <c r="J340" s="96" t="s">
        <v>316</v>
      </c>
    </row>
    <row r="341" spans="1:10" ht="40.5" customHeight="1" x14ac:dyDescent="0.25">
      <c r="A341" s="111" t="s">
        <v>39</v>
      </c>
      <c r="B341" s="100"/>
      <c r="C341" s="113" t="s">
        <v>26</v>
      </c>
      <c r="D341" s="110"/>
      <c r="E341" s="110"/>
      <c r="F341" s="110"/>
      <c r="G341" s="110"/>
      <c r="H341" s="110"/>
      <c r="I341" s="110"/>
      <c r="J341" s="96" t="s">
        <v>316</v>
      </c>
    </row>
    <row r="342" spans="1:10" ht="40.5" customHeight="1" x14ac:dyDescent="0.25">
      <c r="A342" s="111" t="s">
        <v>39</v>
      </c>
      <c r="B342" s="100"/>
      <c r="C342" s="113" t="s">
        <v>27</v>
      </c>
      <c r="D342" s="110"/>
      <c r="E342" s="110"/>
      <c r="F342" s="110"/>
      <c r="G342" s="110"/>
      <c r="H342" s="110"/>
      <c r="I342" s="110"/>
      <c r="J342" s="96" t="s">
        <v>316</v>
      </c>
    </row>
    <row r="343" spans="1:10" ht="40.5" customHeight="1" x14ac:dyDescent="0.25">
      <c r="A343" s="119" t="s">
        <v>39</v>
      </c>
      <c r="B343" s="130"/>
      <c r="C343" s="121" t="s">
        <v>28</v>
      </c>
      <c r="D343" s="110"/>
      <c r="E343" s="110"/>
      <c r="F343" s="110"/>
      <c r="G343" s="110"/>
      <c r="H343" s="110"/>
      <c r="I343" s="110"/>
      <c r="J343" s="96" t="s">
        <v>316</v>
      </c>
    </row>
    <row r="344" spans="1:10" ht="40.5" customHeight="1" x14ac:dyDescent="0.25">
      <c r="A344" s="119" t="s">
        <v>39</v>
      </c>
      <c r="B344" s="130"/>
      <c r="C344" s="121" t="s">
        <v>29</v>
      </c>
      <c r="D344" s="110"/>
      <c r="E344" s="110"/>
      <c r="F344" s="110"/>
      <c r="G344" s="110"/>
      <c r="H344" s="110"/>
      <c r="I344" s="110"/>
      <c r="J344" s="96" t="s">
        <v>316</v>
      </c>
    </row>
    <row r="345" spans="1:10" ht="40.5" customHeight="1" x14ac:dyDescent="0.25">
      <c r="A345" s="129" t="s">
        <v>39</v>
      </c>
      <c r="B345" s="130"/>
      <c r="C345" s="121" t="s">
        <v>30</v>
      </c>
      <c r="D345" s="110"/>
      <c r="E345" s="110"/>
      <c r="F345" s="110"/>
      <c r="G345" s="110"/>
      <c r="H345" s="110"/>
      <c r="I345" s="110"/>
      <c r="J345" s="96" t="s">
        <v>316</v>
      </c>
    </row>
    <row r="346" spans="1:10" ht="40.5" customHeight="1" x14ac:dyDescent="0.25">
      <c r="A346" s="142" t="s">
        <v>39</v>
      </c>
      <c r="B346" s="143"/>
      <c r="C346" s="144" t="s">
        <v>301</v>
      </c>
      <c r="D346" s="104">
        <f>Indicateurs!I346</f>
        <v>0</v>
      </c>
      <c r="E346" s="145" t="str">
        <f>IF(Indicateurs!$I336=0," ",IF(Indicateurs!J346+Indicateurs!J347&lt;&gt;Indicateurs!J336,"Vérifier l'écart entre la déclinaison (H/F/Nb) et la déclinaison BPI/hors BPI","Cohérent"))</f>
        <v xml:space="preserve"> </v>
      </c>
      <c r="F346" s="145" t="str">
        <f>IF(Indicateurs!$I336=0," ",IF(Indicateurs!K346+Indicateurs!K347&lt;&gt;Indicateurs!K336,"Vérifier l'écart entre la déclinaison (H/F/Nb) et la déclinaison BPI/hors BPI","Cohérent"))</f>
        <v xml:space="preserve"> </v>
      </c>
      <c r="G346" s="145" t="str">
        <f>IF(Indicateurs!$I336=0," ",IF(Indicateurs!N346+Indicateurs!N347&lt;&gt;Indicateurs!N336,"Vérifier l'écart entre la déclinaison (H/F/Nb) et la déclinaison BPI/hors BPI","Cohérent"))</f>
        <v xml:space="preserve"> </v>
      </c>
      <c r="H346" s="145" t="str">
        <f>IF(Indicateurs!$I336=0," ",IF(Indicateurs!Q346+Indicateurs!Q347&lt;&gt;Indicateurs!Q336,"Vérifier l'écart entre la déclinaison (H/F/Nb) et la déclinaison BPI/hors BPI","Cohérent"))</f>
        <v xml:space="preserve"> </v>
      </c>
      <c r="I346" s="145" t="str">
        <f>IF(Indicateurs!$I336=0," ",IF(Indicateurs!T346+Indicateurs!T347&lt;&gt;Indicateurs!T336,"Vérifier l'écart entre la déclinaison (H/F/Nb) et la déclinaison BPI/hors BPI","Cohérent"))</f>
        <v xml:space="preserve"> </v>
      </c>
      <c r="J346" s="96" t="s">
        <v>318</v>
      </c>
    </row>
    <row r="347" spans="1:10" ht="40.5" customHeight="1" x14ac:dyDescent="0.25">
      <c r="A347" s="146" t="s">
        <v>39</v>
      </c>
      <c r="B347" s="143"/>
      <c r="C347" s="144" t="s">
        <v>302</v>
      </c>
      <c r="D347" s="104">
        <f>Indicateurs!I347</f>
        <v>0</v>
      </c>
      <c r="E347" s="145" t="str">
        <f>E346</f>
        <v xml:space="preserve"> </v>
      </c>
      <c r="F347" s="145" t="str">
        <f>F346</f>
        <v xml:space="preserve"> </v>
      </c>
      <c r="G347" s="145" t="str">
        <f>G346</f>
        <v xml:space="preserve"> </v>
      </c>
      <c r="H347" s="145" t="str">
        <f>H346</f>
        <v xml:space="preserve"> </v>
      </c>
      <c r="I347" s="145" t="str">
        <f>I346</f>
        <v xml:space="preserve"> </v>
      </c>
      <c r="J347" s="96" t="s">
        <v>318</v>
      </c>
    </row>
    <row r="348" spans="1:10" ht="40.5" customHeight="1" x14ac:dyDescent="0.25">
      <c r="A348" s="147" t="s">
        <v>39</v>
      </c>
      <c r="B348" s="148"/>
      <c r="C348" s="149" t="s">
        <v>315</v>
      </c>
      <c r="D348" s="104"/>
      <c r="E348" s="116" t="str">
        <f>IF(Indicateurs!$I336=0," ",IF(Indicateurs!J348+Indicateurs!J349=Indicateurs!J336,"cohérent","vérifier la répartition entre les bénéficiaires et les non bénéficiaire de la protection temporaire"))</f>
        <v xml:space="preserve"> </v>
      </c>
      <c r="F348" s="116" t="str">
        <f>IF(Indicateurs!$I336=0," ",IF(Indicateurs!K348+Indicateurs!K349=Indicateurs!K336,"cohérent","vérifier la répartition entre les bénéficiaires et les non bénéficiaire de la protection temporaire"))</f>
        <v xml:space="preserve"> </v>
      </c>
      <c r="G348" s="116" t="str">
        <f>IF(Indicateurs!$I336=0," ",IF(Indicateurs!N348+Indicateurs!N349=Indicateurs!N336,"cohérent","vérifier la répartition entre les bénéficiaires et les non bénéficiaire de la protection temporaire"))</f>
        <v xml:space="preserve"> </v>
      </c>
      <c r="H348" s="116" t="str">
        <f>IF(Indicateurs!$I336=0," ",IF(Indicateurs!Q348+Indicateurs!Q349=Indicateurs!Q336,"cohérent","vérifier la répartition entre les bénéficiaires et les non bénéficiaire de la protection temporaire"))</f>
        <v xml:space="preserve"> </v>
      </c>
      <c r="I348" s="116" t="str">
        <f>IF(Indicateurs!$I336=0," ",IF(Indicateurs!T348+Indicateurs!T349=Indicateurs!T336,"cohérent","vérifier la répartition entre les bénéficiaires et les non bénéficiaire de la protection temporaire"))</f>
        <v xml:space="preserve"> </v>
      </c>
      <c r="J348" s="96" t="s">
        <v>317</v>
      </c>
    </row>
    <row r="349" spans="1:10" ht="40.5" customHeight="1" x14ac:dyDescent="0.25">
      <c r="A349" s="147" t="s">
        <v>39</v>
      </c>
      <c r="B349" s="148"/>
      <c r="C349" s="149" t="s">
        <v>314</v>
      </c>
      <c r="D349" s="104"/>
      <c r="E349" s="116" t="str">
        <f>E348</f>
        <v xml:space="preserve"> </v>
      </c>
      <c r="F349" s="116" t="str">
        <f>F348</f>
        <v xml:space="preserve"> </v>
      </c>
      <c r="G349" s="116" t="str">
        <f>G348</f>
        <v xml:space="preserve"> </v>
      </c>
      <c r="H349" s="116" t="str">
        <f>H348</f>
        <v xml:space="preserve"> </v>
      </c>
      <c r="I349" s="116" t="str">
        <f>I348</f>
        <v xml:space="preserve"> </v>
      </c>
      <c r="J349" s="96" t="s">
        <v>317</v>
      </c>
    </row>
    <row r="350" spans="1:10" ht="40.5" customHeight="1" x14ac:dyDescent="0.25">
      <c r="A350" s="137" t="s">
        <v>39</v>
      </c>
      <c r="B350" s="138" t="s">
        <v>215</v>
      </c>
      <c r="C350" s="137" t="s">
        <v>214</v>
      </c>
      <c r="D350" s="104">
        <f>Indicateurs!I350</f>
        <v>0</v>
      </c>
      <c r="E350" s="105" t="str">
        <f>IF(OR(Indicateurs!$I350="",Indicateurs!$I350=0)," ",IF(AND(Indicateurs!J350=0,SUM(Indicateurs!J351:J359)&lt;&gt;0),"il manque la valeur totale par rapport à la déclinaison (H/F/NB)",IF(Indicateurs!J350&lt;&gt;SUM(Indicateurs!J351:J359),"Vérifier l'écart entre la valeur totale et la déclinaison (H/F/NB)","Cohérent")))</f>
        <v xml:space="preserve"> </v>
      </c>
      <c r="F350" s="105" t="str">
        <f>IF(OR(Indicateurs!$I350="",Indicateurs!$I350=0)," ",IF(AND(Indicateurs!K350=0,SUM(Indicateurs!K351:K359)&lt;&gt;0),"il manque la valeur totale par rapport à la déclinaison (H/F/NB)",IF(Indicateurs!K350&lt;&gt;SUM(Indicateurs!K351:K359),"Vérifier l'écart entre la valeur totale et la déclinaison (H/F/NB)","Cohérent")))</f>
        <v xml:space="preserve"> </v>
      </c>
      <c r="G350" s="105" t="str">
        <f>IF(OR(Indicateurs!$I350="",Indicateurs!$I350=0)," ",IF(AND(Indicateurs!N350=0,SUM(Indicateurs!N351:N359)&lt;&gt;0),"il manque la valeur totale par rapport à la déclinaison (H/F/NB)",IF(Indicateurs!N350&lt;&gt;SUM(Indicateurs!N351:N359),"Vérifier l'écart entre la valeur totale et la déclinaison (H/F/NB)","Cohérent")))</f>
        <v xml:space="preserve"> </v>
      </c>
      <c r="H350" s="105" t="str">
        <f>IF(OR(Indicateurs!$I350="",Indicateurs!$I350=0)," ",IF(AND(Indicateurs!Q350=0,SUM(Indicateurs!Q351:Q359)&lt;&gt;0),"il manque la valeur totale par rapport à la déclinaison (H/F/NB)",IF(Indicateurs!Q350&lt;&gt;SUM(Indicateurs!Q351:Q359),"Vérifier l'écart entre la valeur totale et la déclinaison (H/F/NB)","Cohérent")))</f>
        <v xml:space="preserve"> </v>
      </c>
      <c r="I350" s="105" t="str">
        <f>IF(OR(Indicateurs!$I350="",Indicateurs!$I350=0)," ",IF(AND(Indicateurs!T350=0,SUM(Indicateurs!T351:T359)&lt;&gt;0),"il manque la valeur totale par rapport à la déclinaison (H/F/NB)",IF(Indicateurs!T350&lt;&gt;SUM(Indicateurs!T351:T359),"Vérifier l'écart entre la valeur totale et la déclinaison (H/F/NB)","Cohérent")))</f>
        <v xml:space="preserve"> </v>
      </c>
      <c r="J350" s="106" t="s">
        <v>307</v>
      </c>
    </row>
    <row r="351" spans="1:10" ht="40.5" customHeight="1" x14ac:dyDescent="0.25">
      <c r="A351" s="119" t="s">
        <v>39</v>
      </c>
      <c r="B351" s="130"/>
      <c r="C351" s="121" t="s">
        <v>22</v>
      </c>
      <c r="D351" s="110"/>
      <c r="E351" s="110"/>
      <c r="F351" s="110"/>
      <c r="G351" s="110"/>
      <c r="H351" s="110"/>
      <c r="I351" s="110"/>
      <c r="J351" s="96" t="s">
        <v>316</v>
      </c>
    </row>
    <row r="352" spans="1:10" ht="40.5" customHeight="1" x14ac:dyDescent="0.25">
      <c r="A352" s="119" t="s">
        <v>39</v>
      </c>
      <c r="B352" s="130"/>
      <c r="C352" s="121" t="s">
        <v>23</v>
      </c>
      <c r="D352" s="110"/>
      <c r="E352" s="110"/>
      <c r="F352" s="110"/>
      <c r="G352" s="110"/>
      <c r="H352" s="110"/>
      <c r="I352" s="110"/>
      <c r="J352" s="96" t="s">
        <v>316</v>
      </c>
    </row>
    <row r="353" spans="1:10" ht="40.5" customHeight="1" x14ac:dyDescent="0.25">
      <c r="A353" s="119" t="s">
        <v>39</v>
      </c>
      <c r="B353" s="130"/>
      <c r="C353" s="121" t="s">
        <v>24</v>
      </c>
      <c r="D353" s="110"/>
      <c r="E353" s="110"/>
      <c r="F353" s="110"/>
      <c r="G353" s="110"/>
      <c r="H353" s="110"/>
      <c r="I353" s="110"/>
      <c r="J353" s="96" t="s">
        <v>316</v>
      </c>
    </row>
    <row r="354" spans="1:10" ht="40.5" customHeight="1" x14ac:dyDescent="0.25">
      <c r="A354" s="111" t="s">
        <v>39</v>
      </c>
      <c r="B354" s="100"/>
      <c r="C354" s="113" t="s">
        <v>25</v>
      </c>
      <c r="D354" s="110"/>
      <c r="E354" s="110"/>
      <c r="F354" s="110"/>
      <c r="G354" s="110"/>
      <c r="H354" s="110"/>
      <c r="I354" s="110"/>
      <c r="J354" s="96" t="s">
        <v>316</v>
      </c>
    </row>
    <row r="355" spans="1:10" ht="40.5" customHeight="1" x14ac:dyDescent="0.25">
      <c r="A355" s="111" t="s">
        <v>39</v>
      </c>
      <c r="B355" s="100"/>
      <c r="C355" s="113" t="s">
        <v>26</v>
      </c>
      <c r="D355" s="110"/>
      <c r="E355" s="110"/>
      <c r="F355" s="110"/>
      <c r="G355" s="110"/>
      <c r="H355" s="110"/>
      <c r="I355" s="110"/>
      <c r="J355" s="96" t="s">
        <v>316</v>
      </c>
    </row>
    <row r="356" spans="1:10" ht="40.5" customHeight="1" x14ac:dyDescent="0.25">
      <c r="A356" s="111" t="s">
        <v>39</v>
      </c>
      <c r="B356" s="100"/>
      <c r="C356" s="113" t="s">
        <v>27</v>
      </c>
      <c r="D356" s="110"/>
      <c r="E356" s="110"/>
      <c r="F356" s="110"/>
      <c r="G356" s="110"/>
      <c r="H356" s="110"/>
      <c r="I356" s="110"/>
      <c r="J356" s="96" t="s">
        <v>316</v>
      </c>
    </row>
    <row r="357" spans="1:10" ht="40.5" customHeight="1" x14ac:dyDescent="0.25">
      <c r="A357" s="119" t="s">
        <v>39</v>
      </c>
      <c r="B357" s="130"/>
      <c r="C357" s="121" t="s">
        <v>28</v>
      </c>
      <c r="D357" s="110"/>
      <c r="E357" s="110"/>
      <c r="F357" s="110"/>
      <c r="G357" s="110"/>
      <c r="H357" s="110"/>
      <c r="I357" s="110"/>
      <c r="J357" s="96" t="s">
        <v>316</v>
      </c>
    </row>
    <row r="358" spans="1:10" ht="40.5" customHeight="1" x14ac:dyDescent="0.25">
      <c r="A358" s="119" t="s">
        <v>39</v>
      </c>
      <c r="B358" s="130"/>
      <c r="C358" s="121" t="s">
        <v>29</v>
      </c>
      <c r="D358" s="110"/>
      <c r="E358" s="110"/>
      <c r="F358" s="110"/>
      <c r="G358" s="110"/>
      <c r="H358" s="110"/>
      <c r="I358" s="110"/>
      <c r="J358" s="96" t="s">
        <v>316</v>
      </c>
    </row>
    <row r="359" spans="1:10" ht="40.5" customHeight="1" x14ac:dyDescent="0.25">
      <c r="A359" s="129" t="s">
        <v>39</v>
      </c>
      <c r="B359" s="130"/>
      <c r="C359" s="121" t="s">
        <v>30</v>
      </c>
      <c r="D359" s="110"/>
      <c r="E359" s="110"/>
      <c r="F359" s="110"/>
      <c r="G359" s="110"/>
      <c r="H359" s="110"/>
      <c r="I359" s="110"/>
      <c r="J359" s="96" t="s">
        <v>316</v>
      </c>
    </row>
    <row r="360" spans="1:10" ht="40.5" customHeight="1" x14ac:dyDescent="0.25">
      <c r="A360" s="142" t="s">
        <v>39</v>
      </c>
      <c r="B360" s="143"/>
      <c r="C360" s="144" t="s">
        <v>301</v>
      </c>
      <c r="D360" s="104">
        <f>Indicateurs!I360</f>
        <v>0</v>
      </c>
      <c r="E360" s="145" t="str">
        <f>IF(Indicateurs!$I350=0," ",IF(Indicateurs!J360+Indicateurs!J361&lt;&gt;Indicateurs!J350,"Vérifier l'écart entre la déclinaison (H/F/Nb) et la déclinaison BPI/hors BPI","Cohérent"))</f>
        <v xml:space="preserve"> </v>
      </c>
      <c r="F360" s="145" t="str">
        <f>IF(Indicateurs!$I350=0," ",IF(Indicateurs!K360+Indicateurs!K361&lt;&gt;Indicateurs!K350,"Vérifier l'écart entre la déclinaison (H/F/Nb) et la déclinaison BPI/hors BPI","Cohérent"))</f>
        <v xml:space="preserve"> </v>
      </c>
      <c r="G360" s="145" t="str">
        <f>IF(Indicateurs!$I350=0," ",IF(Indicateurs!N360+Indicateurs!N361&lt;&gt;Indicateurs!N350,"Vérifier l'écart entre la déclinaison (H/F/Nb) et la déclinaison BPI/hors BPI","Cohérent"))</f>
        <v xml:space="preserve"> </v>
      </c>
      <c r="H360" s="145" t="str">
        <f>IF(Indicateurs!$I350=0," ",IF(Indicateurs!Q360+Indicateurs!Q361&lt;&gt;Indicateurs!Q350,"Vérifier l'écart entre la déclinaison (H/F/Nb) et la déclinaison BPI/hors BPI","Cohérent"))</f>
        <v xml:space="preserve"> </v>
      </c>
      <c r="I360" s="145" t="str">
        <f>IF(Indicateurs!$I350=0," ",IF(Indicateurs!T360+Indicateurs!T361&lt;&gt;Indicateurs!T350,"Vérifier l'écart entre la déclinaison (H/F/Nb) et la déclinaison BPI/hors BPI","Cohérent"))</f>
        <v xml:space="preserve"> </v>
      </c>
      <c r="J360" s="96" t="s">
        <v>318</v>
      </c>
    </row>
    <row r="361" spans="1:10" ht="40.5" customHeight="1" x14ac:dyDescent="0.25">
      <c r="A361" s="146" t="s">
        <v>39</v>
      </c>
      <c r="B361" s="143"/>
      <c r="C361" s="144" t="s">
        <v>302</v>
      </c>
      <c r="D361" s="104">
        <f>Indicateurs!I361</f>
        <v>0</v>
      </c>
      <c r="E361" s="145" t="str">
        <f>E360</f>
        <v xml:space="preserve"> </v>
      </c>
      <c r="F361" s="145" t="str">
        <f>F360</f>
        <v xml:space="preserve"> </v>
      </c>
      <c r="G361" s="145" t="str">
        <f>G360</f>
        <v xml:space="preserve"> </v>
      </c>
      <c r="H361" s="145" t="str">
        <f>H360</f>
        <v xml:space="preserve"> </v>
      </c>
      <c r="I361" s="145" t="str">
        <f>I360</f>
        <v xml:space="preserve"> </v>
      </c>
      <c r="J361" s="96" t="s">
        <v>318</v>
      </c>
    </row>
    <row r="362" spans="1:10" ht="40.5" customHeight="1" x14ac:dyDescent="0.25">
      <c r="A362" s="147" t="s">
        <v>39</v>
      </c>
      <c r="B362" s="148"/>
      <c r="C362" s="149" t="s">
        <v>315</v>
      </c>
      <c r="D362" s="104"/>
      <c r="E362" s="116" t="str">
        <f>IF(Indicateurs!$I350=0," ",IF(Indicateurs!J362+Indicateurs!J363=Indicateurs!J350,"cohérent","vérifier la répartition entre les bénéficiaires et les non bénéficiaire de la protection temporaire"))</f>
        <v xml:space="preserve"> </v>
      </c>
      <c r="F362" s="116" t="str">
        <f>IF(Indicateurs!$I350=0," ",IF(Indicateurs!K362+Indicateurs!K363=Indicateurs!K350,"cohérent","vérifier la répartition entre les bénéficiaires et les non bénéficiaire de la protection temporaire"))</f>
        <v xml:space="preserve"> </v>
      </c>
      <c r="G362" s="116" t="str">
        <f>IF(Indicateurs!$I350=0," ",IF(Indicateurs!N362+Indicateurs!N363=Indicateurs!N350,"cohérent","vérifier la répartition entre les bénéficiaires et les non bénéficiaire de la protection temporaire"))</f>
        <v xml:space="preserve"> </v>
      </c>
      <c r="H362" s="116" t="str">
        <f>IF(Indicateurs!$I350=0," ",IF(Indicateurs!Q362+Indicateurs!Q363=Indicateurs!Q350,"cohérent","vérifier la répartition entre les bénéficiaires et les non bénéficiaire de la protection temporaire"))</f>
        <v xml:space="preserve"> </v>
      </c>
      <c r="I362" s="116" t="str">
        <f>IF(Indicateurs!$I350=0," ",IF(Indicateurs!T362+Indicateurs!T363=Indicateurs!T350,"cohérent","vérifier la répartition entre les bénéficiaires et les non bénéficiaire de la protection temporaire"))</f>
        <v xml:space="preserve"> </v>
      </c>
      <c r="J362" s="96" t="s">
        <v>317</v>
      </c>
    </row>
    <row r="363" spans="1:10" ht="40.5" customHeight="1" x14ac:dyDescent="0.25">
      <c r="A363" s="147" t="s">
        <v>39</v>
      </c>
      <c r="B363" s="148"/>
      <c r="C363" s="149" t="s">
        <v>314</v>
      </c>
      <c r="D363" s="104"/>
      <c r="E363" s="116" t="str">
        <f>E362</f>
        <v xml:space="preserve"> </v>
      </c>
      <c r="F363" s="116" t="str">
        <f>F362</f>
        <v xml:space="preserve"> </v>
      </c>
      <c r="G363" s="116" t="str">
        <f>G362</f>
        <v xml:space="preserve"> </v>
      </c>
      <c r="H363" s="116" t="str">
        <f>H362</f>
        <v xml:space="preserve"> </v>
      </c>
      <c r="I363" s="116" t="str">
        <f>I362</f>
        <v xml:space="preserve"> </v>
      </c>
      <c r="J363" s="96" t="s">
        <v>317</v>
      </c>
    </row>
    <row r="364" spans="1:10" ht="40.5" customHeight="1" x14ac:dyDescent="0.25">
      <c r="A364" s="137" t="s">
        <v>39</v>
      </c>
      <c r="B364" s="138" t="s">
        <v>217</v>
      </c>
      <c r="C364" s="137" t="s">
        <v>216</v>
      </c>
      <c r="D364" s="104">
        <f>Indicateurs!I364</f>
        <v>0</v>
      </c>
      <c r="E364" s="105" t="str">
        <f>IF(OR(Indicateurs!$I364="",Indicateurs!$I364=0)," ",IF(AND(Indicateurs!J364=0,SUM(Indicateurs!J365:J373)&lt;&gt;0),"il manque la valeur totale par rapport à la déclinaison (H/F/NB)",IF(Indicateurs!J364&lt;&gt;SUM(Indicateurs!J365:J373),"Vérifier l'écart entre la valeur totale et la déclinaison (H/F/NB)","Cohérent")))</f>
        <v xml:space="preserve"> </v>
      </c>
      <c r="F364" s="105" t="str">
        <f>IF(OR(Indicateurs!$I364="",Indicateurs!$I364=0)," ",IF(AND(Indicateurs!K364=0,SUM(Indicateurs!K365:K373)&lt;&gt;0),"il manque la valeur totale par rapport à la déclinaison (H/F/NB)",IF(Indicateurs!K364&lt;&gt;SUM(Indicateurs!K365:K373),"Vérifier l'écart entre la valeur totale et la déclinaison (H/F/NB)","Cohérent")))</f>
        <v xml:space="preserve"> </v>
      </c>
      <c r="G364" s="105" t="str">
        <f>IF(OR(Indicateurs!$I364="",Indicateurs!$I364=0)," ",IF(AND(Indicateurs!N364=0,SUM(Indicateurs!N365:N373)&lt;&gt;0),"il manque la valeur totale par rapport à la déclinaison (H/F/NB)",IF(Indicateurs!N364&lt;&gt;SUM(Indicateurs!N365:N373),"Vérifier l'écart entre la valeur totale et la déclinaison (H/F/NB)","Cohérent")))</f>
        <v xml:space="preserve"> </v>
      </c>
      <c r="H364" s="105" t="str">
        <f>IF(OR(Indicateurs!$I364="",Indicateurs!$I364=0)," ",IF(AND(Indicateurs!Q364=0,SUM(Indicateurs!Q365:Q373)&lt;&gt;0),"il manque la valeur totale par rapport à la déclinaison (H/F/NB)",IF(Indicateurs!Q364&lt;&gt;SUM(Indicateurs!Q365:Q373),"Vérifier l'écart entre la valeur totale et la déclinaison (H/F/NB)","Cohérent")))</f>
        <v xml:space="preserve"> </v>
      </c>
      <c r="I364" s="105" t="str">
        <f>IF(OR(Indicateurs!$I364="",Indicateurs!$I364=0)," ",IF(AND(Indicateurs!T364=0,SUM(Indicateurs!T365:T373)&lt;&gt;0),"il manque la valeur totale par rapport à la déclinaison (H/F/NB)",IF(Indicateurs!T364&lt;&gt;SUM(Indicateurs!T365:T373),"Vérifier l'écart entre la valeur totale et la déclinaison (H/F/NB)","Cohérent")))</f>
        <v xml:space="preserve"> </v>
      </c>
      <c r="J364" s="106" t="s">
        <v>307</v>
      </c>
    </row>
    <row r="365" spans="1:10" ht="40.5" customHeight="1" x14ac:dyDescent="0.25">
      <c r="A365" s="119" t="s">
        <v>39</v>
      </c>
      <c r="B365" s="130"/>
      <c r="C365" s="121" t="s">
        <v>22</v>
      </c>
      <c r="D365" s="110"/>
      <c r="E365" s="110"/>
      <c r="F365" s="110"/>
      <c r="G365" s="110"/>
      <c r="H365" s="110"/>
      <c r="I365" s="110"/>
      <c r="J365" s="96" t="s">
        <v>316</v>
      </c>
    </row>
    <row r="366" spans="1:10" ht="40.5" customHeight="1" x14ac:dyDescent="0.25">
      <c r="A366" s="119" t="s">
        <v>39</v>
      </c>
      <c r="B366" s="130"/>
      <c r="C366" s="121" t="s">
        <v>23</v>
      </c>
      <c r="D366" s="110"/>
      <c r="E366" s="110"/>
      <c r="F366" s="110"/>
      <c r="G366" s="110"/>
      <c r="H366" s="110"/>
      <c r="I366" s="110"/>
      <c r="J366" s="96" t="s">
        <v>316</v>
      </c>
    </row>
    <row r="367" spans="1:10" ht="40.5" customHeight="1" x14ac:dyDescent="0.25">
      <c r="A367" s="119" t="s">
        <v>39</v>
      </c>
      <c r="B367" s="130"/>
      <c r="C367" s="121" t="s">
        <v>24</v>
      </c>
      <c r="D367" s="110"/>
      <c r="E367" s="110"/>
      <c r="F367" s="110"/>
      <c r="G367" s="110"/>
      <c r="H367" s="110"/>
      <c r="I367" s="110"/>
      <c r="J367" s="96" t="s">
        <v>316</v>
      </c>
    </row>
    <row r="368" spans="1:10" ht="40.5" customHeight="1" x14ac:dyDescent="0.25">
      <c r="A368" s="111" t="s">
        <v>39</v>
      </c>
      <c r="B368" s="100"/>
      <c r="C368" s="113" t="s">
        <v>25</v>
      </c>
      <c r="D368" s="110"/>
      <c r="E368" s="110"/>
      <c r="F368" s="110"/>
      <c r="G368" s="110"/>
      <c r="H368" s="110"/>
      <c r="I368" s="110"/>
      <c r="J368" s="96" t="s">
        <v>316</v>
      </c>
    </row>
    <row r="369" spans="1:10" ht="40.5" customHeight="1" x14ac:dyDescent="0.25">
      <c r="A369" s="111" t="s">
        <v>39</v>
      </c>
      <c r="B369" s="100"/>
      <c r="C369" s="113" t="s">
        <v>26</v>
      </c>
      <c r="D369" s="110"/>
      <c r="E369" s="110"/>
      <c r="F369" s="110"/>
      <c r="G369" s="110"/>
      <c r="H369" s="110"/>
      <c r="I369" s="110"/>
      <c r="J369" s="96" t="s">
        <v>316</v>
      </c>
    </row>
    <row r="370" spans="1:10" ht="40.5" customHeight="1" x14ac:dyDescent="0.25">
      <c r="A370" s="111" t="s">
        <v>39</v>
      </c>
      <c r="B370" s="100"/>
      <c r="C370" s="113" t="s">
        <v>27</v>
      </c>
      <c r="D370" s="110"/>
      <c r="E370" s="110"/>
      <c r="F370" s="110"/>
      <c r="G370" s="110"/>
      <c r="H370" s="110"/>
      <c r="I370" s="110"/>
      <c r="J370" s="96" t="s">
        <v>316</v>
      </c>
    </row>
    <row r="371" spans="1:10" ht="40.5" customHeight="1" x14ac:dyDescent="0.25">
      <c r="A371" s="119" t="s">
        <v>39</v>
      </c>
      <c r="B371" s="130"/>
      <c r="C371" s="121" t="s">
        <v>28</v>
      </c>
      <c r="D371" s="110"/>
      <c r="E371" s="110"/>
      <c r="F371" s="110"/>
      <c r="G371" s="110"/>
      <c r="H371" s="110"/>
      <c r="I371" s="110"/>
      <c r="J371" s="96" t="s">
        <v>316</v>
      </c>
    </row>
    <row r="372" spans="1:10" ht="40.5" customHeight="1" x14ac:dyDescent="0.25">
      <c r="A372" s="119" t="s">
        <v>39</v>
      </c>
      <c r="B372" s="130"/>
      <c r="C372" s="121" t="s">
        <v>29</v>
      </c>
      <c r="D372" s="110"/>
      <c r="E372" s="110"/>
      <c r="F372" s="110"/>
      <c r="G372" s="110"/>
      <c r="H372" s="110"/>
      <c r="I372" s="110"/>
      <c r="J372" s="96" t="s">
        <v>316</v>
      </c>
    </row>
    <row r="373" spans="1:10" ht="40.5" customHeight="1" x14ac:dyDescent="0.25">
      <c r="A373" s="129" t="s">
        <v>39</v>
      </c>
      <c r="B373" s="130"/>
      <c r="C373" s="121" t="s">
        <v>30</v>
      </c>
      <c r="D373" s="110"/>
      <c r="E373" s="110"/>
      <c r="F373" s="110"/>
      <c r="G373" s="110"/>
      <c r="H373" s="110"/>
      <c r="I373" s="110"/>
      <c r="J373" s="96" t="s">
        <v>316</v>
      </c>
    </row>
    <row r="374" spans="1:10" ht="40.5" customHeight="1" x14ac:dyDescent="0.25">
      <c r="A374" s="142" t="s">
        <v>39</v>
      </c>
      <c r="B374" s="143"/>
      <c r="C374" s="144" t="s">
        <v>301</v>
      </c>
      <c r="D374" s="104">
        <f>Indicateurs!I374</f>
        <v>0</v>
      </c>
      <c r="E374" s="145" t="str">
        <f>IF(Indicateurs!$I364=0," ",IF(Indicateurs!J374+Indicateurs!J375&lt;&gt;Indicateurs!J364,"Vérifier l'écart entre la déclinaison (H/F/Nb) et la déclinaison BPI/hors BPI","Cohérent"))</f>
        <v xml:space="preserve"> </v>
      </c>
      <c r="F374" s="145" t="str">
        <f>IF(Indicateurs!$I364=0," ",IF(Indicateurs!K374+Indicateurs!K375&lt;&gt;Indicateurs!K364,"Vérifier l'écart entre la déclinaison (H/F/Nb) et la déclinaison BPI/hors BPI","Cohérent"))</f>
        <v xml:space="preserve"> </v>
      </c>
      <c r="G374" s="145" t="str">
        <f>IF(Indicateurs!$I364=0," ",IF(Indicateurs!N374+Indicateurs!N375&lt;&gt;Indicateurs!N364,"Vérifier l'écart entre la déclinaison (H/F/Nb) et la déclinaison BPI/hors BPI","Cohérent"))</f>
        <v xml:space="preserve"> </v>
      </c>
      <c r="H374" s="145" t="str">
        <f>IF(Indicateurs!$I364=0," ",IF(Indicateurs!Q374+Indicateurs!Q375&lt;&gt;Indicateurs!Q364,"Vérifier l'écart entre la déclinaison (H/F/Nb) et la déclinaison BPI/hors BPI","Cohérent"))</f>
        <v xml:space="preserve"> </v>
      </c>
      <c r="I374" s="145" t="str">
        <f>IF(Indicateurs!$I364=0," ",IF(Indicateurs!T374+Indicateurs!T375&lt;&gt;Indicateurs!T364,"Vérifier l'écart entre la déclinaison (H/F/Nb) et la déclinaison BPI/hors BPI","Cohérent"))</f>
        <v xml:space="preserve"> </v>
      </c>
      <c r="J374" s="96" t="s">
        <v>318</v>
      </c>
    </row>
    <row r="375" spans="1:10" ht="40.5" customHeight="1" x14ac:dyDescent="0.25">
      <c r="A375" s="146" t="s">
        <v>39</v>
      </c>
      <c r="B375" s="143"/>
      <c r="C375" s="144" t="s">
        <v>302</v>
      </c>
      <c r="D375" s="104">
        <f>Indicateurs!I375</f>
        <v>0</v>
      </c>
      <c r="E375" s="145" t="str">
        <f>E374</f>
        <v xml:space="preserve"> </v>
      </c>
      <c r="F375" s="145" t="str">
        <f>F374</f>
        <v xml:space="preserve"> </v>
      </c>
      <c r="G375" s="145" t="str">
        <f>G374</f>
        <v xml:space="preserve"> </v>
      </c>
      <c r="H375" s="145" t="str">
        <f>H374</f>
        <v xml:space="preserve"> </v>
      </c>
      <c r="I375" s="145" t="str">
        <f>I374</f>
        <v xml:space="preserve"> </v>
      </c>
      <c r="J375" s="96" t="s">
        <v>318</v>
      </c>
    </row>
    <row r="376" spans="1:10" ht="40.5" customHeight="1" x14ac:dyDescent="0.25">
      <c r="A376" s="147" t="s">
        <v>39</v>
      </c>
      <c r="B376" s="148"/>
      <c r="C376" s="149" t="s">
        <v>315</v>
      </c>
      <c r="D376" s="104"/>
      <c r="E376" s="116" t="str">
        <f>IF(Indicateurs!$I364=0," ",IF(Indicateurs!J376+Indicateurs!J377=Indicateurs!J364,"cohérent","vérifier la répartition entre les bénéficiaires et les non bénéficiaire de la protection temporaire"))</f>
        <v xml:space="preserve"> </v>
      </c>
      <c r="F376" s="116" t="str">
        <f>IF(Indicateurs!$I364=0," ",IF(Indicateurs!K376+Indicateurs!K377=Indicateurs!K364,"cohérent","vérifier la répartition entre les bénéficiaires et les non bénéficiaire de la protection temporaire"))</f>
        <v xml:space="preserve"> </v>
      </c>
      <c r="G376" s="116" t="str">
        <f>IF(Indicateurs!$I364=0," ",IF(Indicateurs!N376+Indicateurs!N377=Indicateurs!N364,"cohérent","vérifier la répartition entre les bénéficiaires et les non bénéficiaire de la protection temporaire"))</f>
        <v xml:space="preserve"> </v>
      </c>
      <c r="H376" s="116" t="str">
        <f>IF(Indicateurs!$I364=0," ",IF(Indicateurs!Q376+Indicateurs!Q377=Indicateurs!Q364,"cohérent","vérifier la répartition entre les bénéficiaires et les non bénéficiaire de la protection temporaire"))</f>
        <v xml:space="preserve"> </v>
      </c>
      <c r="I376" s="116" t="str">
        <f>IF(Indicateurs!$I364=0," ",IF(Indicateurs!T376+Indicateurs!T377=Indicateurs!T364,"cohérent","vérifier la répartition entre les bénéficiaires et les non bénéficiaire de la protection temporaire"))</f>
        <v xml:space="preserve"> </v>
      </c>
      <c r="J376" s="96" t="s">
        <v>317</v>
      </c>
    </row>
    <row r="377" spans="1:10" ht="40.5" customHeight="1" x14ac:dyDescent="0.25">
      <c r="A377" s="147" t="s">
        <v>39</v>
      </c>
      <c r="B377" s="148"/>
      <c r="C377" s="149" t="s">
        <v>314</v>
      </c>
      <c r="D377" s="104"/>
      <c r="E377" s="116" t="str">
        <f>E376</f>
        <v xml:space="preserve"> </v>
      </c>
      <c r="F377" s="116" t="str">
        <f>F376</f>
        <v xml:space="preserve"> </v>
      </c>
      <c r="G377" s="116" t="str">
        <f>G376</f>
        <v xml:space="preserve"> </v>
      </c>
      <c r="H377" s="116" t="str">
        <f>H376</f>
        <v xml:space="preserve"> </v>
      </c>
      <c r="I377" s="116" t="str">
        <f>I376</f>
        <v xml:space="preserve"> </v>
      </c>
      <c r="J377" s="96" t="s">
        <v>317</v>
      </c>
    </row>
    <row r="378" spans="1:10" ht="40.5" customHeight="1" x14ac:dyDescent="0.25">
      <c r="A378" s="137" t="s">
        <v>39</v>
      </c>
      <c r="B378" s="138" t="s">
        <v>219</v>
      </c>
      <c r="C378" s="137" t="s">
        <v>218</v>
      </c>
      <c r="D378" s="104">
        <f>Indicateurs!I378</f>
        <v>0</v>
      </c>
      <c r="E378" s="105" t="str">
        <f>IF(OR(Indicateurs!$I378="",Indicateurs!$I378=0)," ",IF(AND(Indicateurs!J378=0,SUM(Indicateurs!J379:J387)&lt;&gt;0),"il manque la valeur totale par rapport à la déclinaison (H/F/NB)",IF(Indicateurs!J378&lt;&gt;SUM(Indicateurs!J379:J387),"Vérifier l'écart entre la valeur totale et la déclinaison (H/F/NB)","Cohérent")))</f>
        <v xml:space="preserve"> </v>
      </c>
      <c r="F378" s="105" t="str">
        <f>IF(OR(Indicateurs!$I378="",Indicateurs!$I378=0)," ",IF(AND(Indicateurs!K378=0,SUM(Indicateurs!K379:K387)&lt;&gt;0),"il manque la valeur totale par rapport à la déclinaison (H/F/NB)",IF(Indicateurs!K378&lt;&gt;SUM(Indicateurs!K379:K387),"Vérifier l'écart entre la valeur totale et la déclinaison (H/F/NB)","Cohérent")))</f>
        <v xml:space="preserve"> </v>
      </c>
      <c r="G378" s="105" t="str">
        <f>IF(OR(Indicateurs!$I378="",Indicateurs!$I378=0)," ",IF(AND(Indicateurs!N378=0,SUM(Indicateurs!N379:N387)&lt;&gt;0),"il manque la valeur totale par rapport à la déclinaison (H/F/NB)",IF(Indicateurs!N378&lt;&gt;SUM(Indicateurs!N379:N387),"Vérifier l'écart entre la valeur totale et la déclinaison (H/F/NB)","Cohérent")))</f>
        <v xml:space="preserve"> </v>
      </c>
      <c r="H378" s="105" t="str">
        <f>IF(OR(Indicateurs!$I378="",Indicateurs!$I378=0)," ",IF(AND(Indicateurs!Q378=0,SUM(Indicateurs!Q379:Q387)&lt;&gt;0),"il manque la valeur totale par rapport à la déclinaison (H/F/NB)",IF(Indicateurs!Q378&lt;&gt;SUM(Indicateurs!Q379:Q387),"Vérifier l'écart entre la valeur totale et la déclinaison (H/F/NB)","Cohérent")))</f>
        <v xml:space="preserve"> </v>
      </c>
      <c r="I378" s="105" t="str">
        <f>IF(OR(Indicateurs!$I378="",Indicateurs!$I378=0)," ",IF(AND(Indicateurs!T378=0,SUM(Indicateurs!T379:T387)&lt;&gt;0),"il manque la valeur totale par rapport à la déclinaison (H/F/NB)",IF(Indicateurs!T378&lt;&gt;SUM(Indicateurs!T379:T387),"Vérifier l'écart entre la valeur totale et la déclinaison (H/F/NB)","Cohérent")))</f>
        <v xml:space="preserve"> </v>
      </c>
      <c r="J378" s="106" t="s">
        <v>307</v>
      </c>
    </row>
    <row r="379" spans="1:10" ht="40.5" customHeight="1" x14ac:dyDescent="0.25">
      <c r="A379" s="119" t="s">
        <v>39</v>
      </c>
      <c r="B379" s="130"/>
      <c r="C379" s="121" t="s">
        <v>22</v>
      </c>
      <c r="D379" s="110"/>
      <c r="E379" s="110"/>
      <c r="F379" s="110"/>
      <c r="G379" s="110"/>
      <c r="H379" s="110"/>
      <c r="I379" s="110"/>
      <c r="J379" s="96" t="s">
        <v>316</v>
      </c>
    </row>
    <row r="380" spans="1:10" ht="40.5" customHeight="1" x14ac:dyDescent="0.25">
      <c r="A380" s="119" t="s">
        <v>39</v>
      </c>
      <c r="B380" s="130"/>
      <c r="C380" s="121" t="s">
        <v>23</v>
      </c>
      <c r="D380" s="110"/>
      <c r="E380" s="110"/>
      <c r="F380" s="110"/>
      <c r="G380" s="110"/>
      <c r="H380" s="110"/>
      <c r="I380" s="110"/>
      <c r="J380" s="96" t="s">
        <v>316</v>
      </c>
    </row>
    <row r="381" spans="1:10" ht="40.5" customHeight="1" x14ac:dyDescent="0.25">
      <c r="A381" s="119" t="s">
        <v>39</v>
      </c>
      <c r="B381" s="130"/>
      <c r="C381" s="121" t="s">
        <v>24</v>
      </c>
      <c r="D381" s="110"/>
      <c r="E381" s="110"/>
      <c r="F381" s="110"/>
      <c r="G381" s="110"/>
      <c r="H381" s="110"/>
      <c r="I381" s="110"/>
      <c r="J381" s="96" t="s">
        <v>316</v>
      </c>
    </row>
    <row r="382" spans="1:10" ht="40.5" customHeight="1" x14ac:dyDescent="0.25">
      <c r="A382" s="111" t="s">
        <v>39</v>
      </c>
      <c r="B382" s="100"/>
      <c r="C382" s="113" t="s">
        <v>25</v>
      </c>
      <c r="D382" s="110"/>
      <c r="E382" s="110"/>
      <c r="F382" s="110"/>
      <c r="G382" s="110"/>
      <c r="H382" s="110"/>
      <c r="I382" s="110"/>
      <c r="J382" s="96" t="s">
        <v>316</v>
      </c>
    </row>
    <row r="383" spans="1:10" ht="40.5" customHeight="1" x14ac:dyDescent="0.25">
      <c r="A383" s="111" t="s">
        <v>39</v>
      </c>
      <c r="B383" s="100"/>
      <c r="C383" s="113" t="s">
        <v>26</v>
      </c>
      <c r="D383" s="110"/>
      <c r="E383" s="110"/>
      <c r="F383" s="110"/>
      <c r="G383" s="110"/>
      <c r="H383" s="110"/>
      <c r="I383" s="110"/>
      <c r="J383" s="96" t="s">
        <v>316</v>
      </c>
    </row>
    <row r="384" spans="1:10" ht="40.5" customHeight="1" x14ac:dyDescent="0.25">
      <c r="A384" s="111" t="s">
        <v>39</v>
      </c>
      <c r="B384" s="100"/>
      <c r="C384" s="113" t="s">
        <v>27</v>
      </c>
      <c r="D384" s="110"/>
      <c r="E384" s="110"/>
      <c r="F384" s="110"/>
      <c r="G384" s="110"/>
      <c r="H384" s="110"/>
      <c r="I384" s="110"/>
      <c r="J384" s="96" t="s">
        <v>316</v>
      </c>
    </row>
    <row r="385" spans="1:10" ht="40.5" customHeight="1" x14ac:dyDescent="0.25">
      <c r="A385" s="119" t="s">
        <v>39</v>
      </c>
      <c r="B385" s="130"/>
      <c r="C385" s="121" t="s">
        <v>28</v>
      </c>
      <c r="D385" s="110"/>
      <c r="E385" s="110"/>
      <c r="F385" s="110"/>
      <c r="G385" s="110"/>
      <c r="H385" s="110"/>
      <c r="I385" s="110"/>
      <c r="J385" s="96" t="s">
        <v>316</v>
      </c>
    </row>
    <row r="386" spans="1:10" ht="40.5" customHeight="1" x14ac:dyDescent="0.25">
      <c r="A386" s="119" t="s">
        <v>39</v>
      </c>
      <c r="B386" s="130"/>
      <c r="C386" s="121" t="s">
        <v>29</v>
      </c>
      <c r="D386" s="110"/>
      <c r="E386" s="110"/>
      <c r="F386" s="110"/>
      <c r="G386" s="110"/>
      <c r="H386" s="110"/>
      <c r="I386" s="110"/>
      <c r="J386" s="96" t="s">
        <v>316</v>
      </c>
    </row>
    <row r="387" spans="1:10" ht="40.5" customHeight="1" x14ac:dyDescent="0.25">
      <c r="A387" s="129" t="s">
        <v>39</v>
      </c>
      <c r="B387" s="130"/>
      <c r="C387" s="121" t="s">
        <v>30</v>
      </c>
      <c r="D387" s="110"/>
      <c r="E387" s="110"/>
      <c r="F387" s="110"/>
      <c r="G387" s="110"/>
      <c r="H387" s="110"/>
      <c r="I387" s="110"/>
      <c r="J387" s="96" t="s">
        <v>316</v>
      </c>
    </row>
    <row r="388" spans="1:10" ht="40.5" customHeight="1" x14ac:dyDescent="0.25">
      <c r="A388" s="142" t="s">
        <v>39</v>
      </c>
      <c r="B388" s="143"/>
      <c r="C388" s="144" t="s">
        <v>301</v>
      </c>
      <c r="D388" s="104">
        <f>Indicateurs!I388</f>
        <v>0</v>
      </c>
      <c r="E388" s="145" t="str">
        <f>IF(Indicateurs!$I378=0," ",IF(Indicateurs!J388+Indicateurs!J389&lt;&gt;Indicateurs!J378,"Vérifier l'écart entre la déclinaison (H/F/Nb) et la déclinaison BPI/hors BPI","Cohérent"))</f>
        <v xml:space="preserve"> </v>
      </c>
      <c r="F388" s="145" t="str">
        <f>IF(Indicateurs!$I378=0," ",IF(Indicateurs!K388+Indicateurs!K389&lt;&gt;Indicateurs!K378,"Vérifier l'écart entre la déclinaison (H/F/Nb) et la déclinaison BPI/hors BPI","Cohérent"))</f>
        <v xml:space="preserve"> </v>
      </c>
      <c r="G388" s="145" t="str">
        <f>IF(Indicateurs!$I378=0," ",IF(Indicateurs!N388+Indicateurs!N389&lt;&gt;Indicateurs!N378,"Vérifier l'écart entre la déclinaison (H/F/Nb) et la déclinaison BPI/hors BPI","Cohérent"))</f>
        <v xml:space="preserve"> </v>
      </c>
      <c r="H388" s="145" t="str">
        <f>IF(Indicateurs!$I378=0," ",IF(Indicateurs!Q388+Indicateurs!Q389&lt;&gt;Indicateurs!Q378,"Vérifier l'écart entre la déclinaison (H/F/Nb) et la déclinaison BPI/hors BPI","Cohérent"))</f>
        <v xml:space="preserve"> </v>
      </c>
      <c r="I388" s="145" t="str">
        <f>IF(Indicateurs!$I378=0," ",IF(Indicateurs!T388+Indicateurs!T389&lt;&gt;Indicateurs!T378,"Vérifier l'écart entre la déclinaison (H/F/Nb) et la déclinaison BPI/hors BPI","Cohérent"))</f>
        <v xml:space="preserve"> </v>
      </c>
      <c r="J388" s="96" t="s">
        <v>318</v>
      </c>
    </row>
    <row r="389" spans="1:10" ht="40.5" customHeight="1" x14ac:dyDescent="0.25">
      <c r="A389" s="146" t="s">
        <v>39</v>
      </c>
      <c r="B389" s="143"/>
      <c r="C389" s="144" t="s">
        <v>302</v>
      </c>
      <c r="D389" s="104">
        <f>Indicateurs!I389</f>
        <v>0</v>
      </c>
      <c r="E389" s="145" t="str">
        <f>E388</f>
        <v xml:space="preserve"> </v>
      </c>
      <c r="F389" s="145" t="str">
        <f>F388</f>
        <v xml:space="preserve"> </v>
      </c>
      <c r="G389" s="145" t="str">
        <f>G388</f>
        <v xml:space="preserve"> </v>
      </c>
      <c r="H389" s="145" t="str">
        <f>H388</f>
        <v xml:space="preserve"> </v>
      </c>
      <c r="I389" s="145" t="str">
        <f>I388</f>
        <v xml:space="preserve"> </v>
      </c>
      <c r="J389" s="96" t="s">
        <v>318</v>
      </c>
    </row>
    <row r="390" spans="1:10" ht="40.5" customHeight="1" x14ac:dyDescent="0.25">
      <c r="A390" s="147" t="s">
        <v>39</v>
      </c>
      <c r="B390" s="148"/>
      <c r="C390" s="149" t="s">
        <v>315</v>
      </c>
      <c r="D390" s="104"/>
      <c r="E390" s="116" t="str">
        <f>IF(Indicateurs!$I378=0," ",IF(Indicateurs!J390+Indicateurs!J391=Indicateurs!J378,"cohérent","vérifier la répartition entre les bénéficiaires et les non bénéficiaire de la protection temporaire"))</f>
        <v xml:space="preserve"> </v>
      </c>
      <c r="F390" s="116" t="str">
        <f>IF(Indicateurs!$I378=0," ",IF(Indicateurs!K390+Indicateurs!K391=Indicateurs!K378,"cohérent","vérifier la répartition entre les bénéficiaires et les non bénéficiaire de la protection temporaire"))</f>
        <v xml:space="preserve"> </v>
      </c>
      <c r="G390" s="116" t="str">
        <f>IF(Indicateurs!$I378=0," ",IF(Indicateurs!N390+Indicateurs!N391=Indicateurs!N378,"cohérent","vérifier la répartition entre les bénéficiaires et les non bénéficiaire de la protection temporaire"))</f>
        <v xml:space="preserve"> </v>
      </c>
      <c r="H390" s="116" t="str">
        <f>IF(Indicateurs!$I378=0," ",IF(Indicateurs!Q390+Indicateurs!Q391=Indicateurs!Q378,"cohérent","vérifier la répartition entre les bénéficiaires et les non bénéficiaire de la protection temporaire"))</f>
        <v xml:space="preserve"> </v>
      </c>
      <c r="I390" s="116" t="str">
        <f>IF(Indicateurs!$I378=0," ",IF(Indicateurs!T390+Indicateurs!T391=Indicateurs!T378,"cohérent","vérifier la répartition entre les bénéficiaires et les non bénéficiaire de la protection temporaire"))</f>
        <v xml:space="preserve"> </v>
      </c>
      <c r="J390" s="96" t="s">
        <v>317</v>
      </c>
    </row>
    <row r="391" spans="1:10" ht="40.5" customHeight="1" x14ac:dyDescent="0.25">
      <c r="A391" s="147" t="s">
        <v>39</v>
      </c>
      <c r="B391" s="148"/>
      <c r="C391" s="149" t="s">
        <v>314</v>
      </c>
      <c r="D391" s="104"/>
      <c r="E391" s="116" t="str">
        <f>E390</f>
        <v xml:space="preserve"> </v>
      </c>
      <c r="F391" s="116" t="str">
        <f>F390</f>
        <v xml:space="preserve"> </v>
      </c>
      <c r="G391" s="116" t="str">
        <f>G390</f>
        <v xml:space="preserve"> </v>
      </c>
      <c r="H391" s="116" t="str">
        <f>H390</f>
        <v xml:space="preserve"> </v>
      </c>
      <c r="I391" s="116" t="str">
        <f>I390</f>
        <v xml:space="preserve"> </v>
      </c>
      <c r="J391" s="96" t="s">
        <v>317</v>
      </c>
    </row>
    <row r="392" spans="1:10" ht="40.5" customHeight="1" x14ac:dyDescent="0.25">
      <c r="A392" s="137" t="s">
        <v>39</v>
      </c>
      <c r="B392" s="138" t="s">
        <v>221</v>
      </c>
      <c r="C392" s="137" t="s">
        <v>220</v>
      </c>
      <c r="D392" s="104">
        <f>Indicateurs!I392</f>
        <v>0</v>
      </c>
      <c r="E392" s="105" t="str">
        <f>IF(OR(Indicateurs!$I392="",Indicateurs!$I392=0)," ",IF(AND(Indicateurs!J392=0,SUM(Indicateurs!J393:J401)&lt;&gt;0),"il manque la valeur totale par rapport à la déclinaison (H/F/NB)",IF(Indicateurs!J392&lt;&gt;SUM(Indicateurs!J393:J401),"Vérifier l'écart entre la valeur totale et la déclinaison (H/F/NB)","Cohérent")))</f>
        <v xml:space="preserve"> </v>
      </c>
      <c r="F392" s="105" t="str">
        <f>IF(OR(Indicateurs!$I392="",Indicateurs!$I392=0)," ",IF(AND(Indicateurs!K392=0,SUM(Indicateurs!K393:K401)&lt;&gt;0),"il manque la valeur totale par rapport à la déclinaison (H/F/NB)",IF(Indicateurs!K392&lt;&gt;SUM(Indicateurs!K393:K401),"Vérifier l'écart entre la valeur totale et la déclinaison (H/F/NB)","Cohérent")))</f>
        <v xml:space="preserve"> </v>
      </c>
      <c r="G392" s="105" t="str">
        <f>IF(OR(Indicateurs!$I392="",Indicateurs!$I392=0)," ",IF(AND(Indicateurs!N392=0,SUM(Indicateurs!N393:N401)&lt;&gt;0),"il manque la valeur totale par rapport à la déclinaison (H/F/NB)",IF(Indicateurs!N392&lt;&gt;SUM(Indicateurs!N393:N401),"Vérifier l'écart entre la valeur totale et la déclinaison (H/F/NB)","Cohérent")))</f>
        <v xml:space="preserve"> </v>
      </c>
      <c r="H392" s="105" t="str">
        <f>IF(OR(Indicateurs!$I392="",Indicateurs!$I392=0)," ",IF(AND(Indicateurs!Q392=0,SUM(Indicateurs!Q393:Q401)&lt;&gt;0),"il manque la valeur totale par rapport à la déclinaison (H/F/NB)",IF(Indicateurs!Q392&lt;&gt;SUM(Indicateurs!Q393:Q401),"Vérifier l'écart entre la valeur totale et la déclinaison (H/F/NB)","Cohérent")))</f>
        <v xml:space="preserve"> </v>
      </c>
      <c r="I392" s="105" t="str">
        <f>IF(OR(Indicateurs!$I392="",Indicateurs!$I392=0)," ",IF(AND(Indicateurs!T392=0,SUM(Indicateurs!T393:T401)&lt;&gt;0),"il manque la valeur totale par rapport à la déclinaison (H/F/NB)",IF(Indicateurs!T392&lt;&gt;SUM(Indicateurs!T393:T401),"Vérifier l'écart entre la valeur totale et la déclinaison (H/F/NB)","Cohérent")))</f>
        <v xml:space="preserve"> </v>
      </c>
      <c r="J392" s="106" t="s">
        <v>307</v>
      </c>
    </row>
    <row r="393" spans="1:10" ht="40.5" customHeight="1" x14ac:dyDescent="0.25">
      <c r="A393" s="119" t="s">
        <v>39</v>
      </c>
      <c r="B393" s="130"/>
      <c r="C393" s="121" t="s">
        <v>22</v>
      </c>
      <c r="D393" s="110"/>
      <c r="E393" s="110"/>
      <c r="F393" s="110"/>
      <c r="G393" s="110"/>
      <c r="H393" s="110"/>
      <c r="I393" s="110"/>
      <c r="J393" s="96" t="s">
        <v>316</v>
      </c>
    </row>
    <row r="394" spans="1:10" ht="40.5" customHeight="1" x14ac:dyDescent="0.25">
      <c r="A394" s="119" t="s">
        <v>39</v>
      </c>
      <c r="B394" s="130"/>
      <c r="C394" s="121" t="s">
        <v>23</v>
      </c>
      <c r="D394" s="110"/>
      <c r="E394" s="110"/>
      <c r="F394" s="110"/>
      <c r="G394" s="110"/>
      <c r="H394" s="110"/>
      <c r="I394" s="110"/>
      <c r="J394" s="96" t="s">
        <v>316</v>
      </c>
    </row>
    <row r="395" spans="1:10" ht="40.5" customHeight="1" x14ac:dyDescent="0.25">
      <c r="A395" s="119" t="s">
        <v>39</v>
      </c>
      <c r="B395" s="130"/>
      <c r="C395" s="121" t="s">
        <v>24</v>
      </c>
      <c r="D395" s="110"/>
      <c r="E395" s="110"/>
      <c r="F395" s="110"/>
      <c r="G395" s="110"/>
      <c r="H395" s="110"/>
      <c r="I395" s="110"/>
      <c r="J395" s="96" t="s">
        <v>316</v>
      </c>
    </row>
    <row r="396" spans="1:10" ht="40.5" customHeight="1" x14ac:dyDescent="0.25">
      <c r="A396" s="111" t="s">
        <v>39</v>
      </c>
      <c r="B396" s="100"/>
      <c r="C396" s="113" t="s">
        <v>25</v>
      </c>
      <c r="D396" s="110"/>
      <c r="E396" s="110"/>
      <c r="F396" s="110"/>
      <c r="G396" s="110"/>
      <c r="H396" s="110"/>
      <c r="I396" s="110"/>
      <c r="J396" s="96" t="s">
        <v>316</v>
      </c>
    </row>
    <row r="397" spans="1:10" ht="40.5" customHeight="1" x14ac:dyDescent="0.25">
      <c r="A397" s="111" t="s">
        <v>39</v>
      </c>
      <c r="B397" s="100"/>
      <c r="C397" s="113" t="s">
        <v>26</v>
      </c>
      <c r="D397" s="110"/>
      <c r="E397" s="110"/>
      <c r="F397" s="110"/>
      <c r="G397" s="110"/>
      <c r="H397" s="110"/>
      <c r="I397" s="110"/>
      <c r="J397" s="96" t="s">
        <v>316</v>
      </c>
    </row>
    <row r="398" spans="1:10" ht="40.5" customHeight="1" x14ac:dyDescent="0.25">
      <c r="A398" s="111" t="s">
        <v>39</v>
      </c>
      <c r="B398" s="100"/>
      <c r="C398" s="113" t="s">
        <v>27</v>
      </c>
      <c r="D398" s="110"/>
      <c r="E398" s="110"/>
      <c r="F398" s="110"/>
      <c r="G398" s="110"/>
      <c r="H398" s="110"/>
      <c r="I398" s="110"/>
      <c r="J398" s="96" t="s">
        <v>316</v>
      </c>
    </row>
    <row r="399" spans="1:10" ht="40.5" customHeight="1" x14ac:dyDescent="0.25">
      <c r="A399" s="119" t="s">
        <v>39</v>
      </c>
      <c r="B399" s="130"/>
      <c r="C399" s="121" t="s">
        <v>28</v>
      </c>
      <c r="D399" s="110"/>
      <c r="E399" s="110"/>
      <c r="F399" s="110"/>
      <c r="G399" s="110"/>
      <c r="H399" s="110"/>
      <c r="I399" s="110"/>
      <c r="J399" s="96" t="s">
        <v>316</v>
      </c>
    </row>
    <row r="400" spans="1:10" ht="40.5" customHeight="1" x14ac:dyDescent="0.25">
      <c r="A400" s="119" t="s">
        <v>39</v>
      </c>
      <c r="B400" s="130"/>
      <c r="C400" s="121" t="s">
        <v>29</v>
      </c>
      <c r="D400" s="110"/>
      <c r="E400" s="110"/>
      <c r="F400" s="110"/>
      <c r="G400" s="110"/>
      <c r="H400" s="110"/>
      <c r="I400" s="110"/>
      <c r="J400" s="96" t="s">
        <v>316</v>
      </c>
    </row>
    <row r="401" spans="1:10" ht="40.5" customHeight="1" x14ac:dyDescent="0.25">
      <c r="A401" s="129" t="s">
        <v>39</v>
      </c>
      <c r="B401" s="130"/>
      <c r="C401" s="121" t="s">
        <v>30</v>
      </c>
      <c r="D401" s="110"/>
      <c r="E401" s="110"/>
      <c r="F401" s="110"/>
      <c r="G401" s="110"/>
      <c r="H401" s="110"/>
      <c r="I401" s="110"/>
      <c r="J401" s="96" t="s">
        <v>316</v>
      </c>
    </row>
    <row r="402" spans="1:10" ht="40.5" customHeight="1" x14ac:dyDescent="0.25">
      <c r="A402" s="142" t="s">
        <v>39</v>
      </c>
      <c r="B402" s="143"/>
      <c r="C402" s="144" t="s">
        <v>301</v>
      </c>
      <c r="D402" s="104">
        <f>Indicateurs!I402</f>
        <v>0</v>
      </c>
      <c r="E402" s="145" t="str">
        <f>IF(Indicateurs!$I392=0," ",IF(Indicateurs!J402+Indicateurs!J403&lt;&gt;Indicateurs!J392,"Vérifier l'écart entre la déclinaison (H/F/Nb) et la déclinaison BPI/hors BPI","Cohérent"))</f>
        <v xml:space="preserve"> </v>
      </c>
      <c r="F402" s="145" t="str">
        <f>IF(Indicateurs!$I392=0," ",IF(Indicateurs!K402+Indicateurs!K403&lt;&gt;Indicateurs!K392,"Vérifier l'écart entre la déclinaison (H/F/Nb) et la déclinaison BPI/hors BPI","Cohérent"))</f>
        <v xml:space="preserve"> </v>
      </c>
      <c r="G402" s="145" t="str">
        <f>IF(Indicateurs!$I392=0," ",IF(Indicateurs!N402+Indicateurs!N403&lt;&gt;Indicateurs!N392,"Vérifier l'écart entre la déclinaison (H/F/Nb) et la déclinaison BPI/hors BPI","Cohérent"))</f>
        <v xml:space="preserve"> </v>
      </c>
      <c r="H402" s="145" t="str">
        <f>IF(Indicateurs!$I392=0," ",IF(Indicateurs!Q402+Indicateurs!Q403&lt;&gt;Indicateurs!Q392,"Vérifier l'écart entre la déclinaison (H/F/Nb) et la déclinaison BPI/hors BPI","Cohérent"))</f>
        <v xml:space="preserve"> </v>
      </c>
      <c r="I402" s="145" t="str">
        <f>IF(Indicateurs!$I392=0," ",IF(Indicateurs!T402+Indicateurs!T403&lt;&gt;Indicateurs!T392,"Vérifier l'écart entre la déclinaison (H/F/Nb) et la déclinaison BPI/hors BPI","Cohérent"))</f>
        <v xml:space="preserve"> </v>
      </c>
      <c r="J402" s="96" t="s">
        <v>318</v>
      </c>
    </row>
    <row r="403" spans="1:10" ht="40.5" customHeight="1" x14ac:dyDescent="0.25">
      <c r="A403" s="146" t="s">
        <v>39</v>
      </c>
      <c r="B403" s="143"/>
      <c r="C403" s="144" t="s">
        <v>302</v>
      </c>
      <c r="D403" s="104">
        <f>Indicateurs!I403</f>
        <v>0</v>
      </c>
      <c r="E403" s="145" t="str">
        <f>E402</f>
        <v xml:space="preserve"> </v>
      </c>
      <c r="F403" s="145" t="str">
        <f>F402</f>
        <v xml:space="preserve"> </v>
      </c>
      <c r="G403" s="145" t="str">
        <f>G402</f>
        <v xml:space="preserve"> </v>
      </c>
      <c r="H403" s="145" t="str">
        <f>H402</f>
        <v xml:space="preserve"> </v>
      </c>
      <c r="I403" s="145" t="str">
        <f>I402</f>
        <v xml:space="preserve"> </v>
      </c>
      <c r="J403" s="96" t="s">
        <v>318</v>
      </c>
    </row>
    <row r="404" spans="1:10" ht="40.5" customHeight="1" x14ac:dyDescent="0.25">
      <c r="A404" s="147" t="s">
        <v>39</v>
      </c>
      <c r="B404" s="148"/>
      <c r="C404" s="149" t="s">
        <v>315</v>
      </c>
      <c r="D404" s="104"/>
      <c r="E404" s="116" t="str">
        <f>IF(Indicateurs!$I392=0," ",IF(Indicateurs!J404+Indicateurs!J405=Indicateurs!J392,"cohérent","vérifier la répartition entre les bénéficiaires et les non bénéficiaire de la protection temporaire"))</f>
        <v xml:space="preserve"> </v>
      </c>
      <c r="F404" s="116" t="str">
        <f>IF(Indicateurs!$I392=0," ",IF(Indicateurs!K404+Indicateurs!K405=Indicateurs!K392,"cohérent","vérifier la répartition entre les bénéficiaires et les non bénéficiaire de la protection temporaire"))</f>
        <v xml:space="preserve"> </v>
      </c>
      <c r="G404" s="116" t="str">
        <f>IF(Indicateurs!$I392=0," ",IF(Indicateurs!N404+Indicateurs!N405=Indicateurs!N392,"cohérent","vérifier la répartition entre les bénéficiaires et les non bénéficiaire de la protection temporaire"))</f>
        <v xml:space="preserve"> </v>
      </c>
      <c r="H404" s="116" t="str">
        <f>IF(Indicateurs!$I392=0," ",IF(Indicateurs!Q404+Indicateurs!Q405=Indicateurs!Q392,"cohérent","vérifier la répartition entre les bénéficiaires et les non bénéficiaire de la protection temporaire"))</f>
        <v xml:space="preserve"> </v>
      </c>
      <c r="I404" s="116" t="str">
        <f>IF(Indicateurs!$I392=0," ",IF(Indicateurs!T404+Indicateurs!T405=Indicateurs!T392,"cohérent","vérifier la répartition entre les bénéficiaires et les non bénéficiaire de la protection temporaire"))</f>
        <v xml:space="preserve"> </v>
      </c>
      <c r="J404" s="96" t="s">
        <v>317</v>
      </c>
    </row>
    <row r="405" spans="1:10" ht="40.5" customHeight="1" x14ac:dyDescent="0.25">
      <c r="A405" s="147" t="s">
        <v>39</v>
      </c>
      <c r="B405" s="148"/>
      <c r="C405" s="149" t="s">
        <v>314</v>
      </c>
      <c r="D405" s="104"/>
      <c r="E405" s="116" t="str">
        <f>E404</f>
        <v xml:space="preserve"> </v>
      </c>
      <c r="F405" s="116" t="str">
        <f>F404</f>
        <v xml:space="preserve"> </v>
      </c>
      <c r="G405" s="116" t="str">
        <f>G404</f>
        <v xml:space="preserve"> </v>
      </c>
      <c r="H405" s="116" t="str">
        <f>H404</f>
        <v xml:space="preserve"> </v>
      </c>
      <c r="I405" s="116" t="str">
        <f>I404</f>
        <v xml:space="preserve"> </v>
      </c>
      <c r="J405" s="96" t="s">
        <v>317</v>
      </c>
    </row>
    <row r="406" spans="1:10" ht="40.5" customHeight="1" x14ac:dyDescent="0.25">
      <c r="A406" s="137" t="s">
        <v>39</v>
      </c>
      <c r="B406" s="138" t="s">
        <v>222</v>
      </c>
      <c r="C406" s="137" t="s">
        <v>223</v>
      </c>
      <c r="D406" s="104">
        <f>Indicateurs!I406</f>
        <v>0</v>
      </c>
      <c r="E406" s="105" t="str">
        <f>IF(OR(Indicateurs!$I406="",Indicateurs!$I406=0)," ",IF(AND(Indicateurs!J406=0,SUM(Indicateurs!J407:J415)&lt;&gt;0),"il manque la valeur totale par rapport à la déclinaison (H/F/NB)",IF(Indicateurs!J406&lt;&gt;SUM(Indicateurs!J407:J415),"Vérifier l'écart entre la valeur totale et la déclinaison (H/F/NB)","Cohérent")))</f>
        <v xml:space="preserve"> </v>
      </c>
      <c r="F406" s="105" t="str">
        <f>IF(OR(Indicateurs!$I406="",Indicateurs!$I406=0)," ",IF(AND(Indicateurs!K406=0,SUM(Indicateurs!K407:K415)&lt;&gt;0),"il manque la valeur totale par rapport à la déclinaison (H/F/NB)",IF(Indicateurs!K406&lt;&gt;SUM(Indicateurs!K407:K415),"Vérifier l'écart entre la valeur totale et la déclinaison (H/F/NB)","Cohérent")))</f>
        <v xml:space="preserve"> </v>
      </c>
      <c r="G406" s="105" t="str">
        <f>IF(OR(Indicateurs!$I406="",Indicateurs!$I406=0)," ",IF(AND(Indicateurs!N406=0,SUM(Indicateurs!N407:N415)&lt;&gt;0),"il manque la valeur totale par rapport à la déclinaison (H/F/NB)",IF(Indicateurs!N406&lt;&gt;SUM(Indicateurs!N407:N415),"Vérifier l'écart entre la valeur totale et la déclinaison (H/F/NB)","Cohérent")))</f>
        <v xml:space="preserve"> </v>
      </c>
      <c r="H406" s="105" t="str">
        <f>IF(OR(Indicateurs!$I406="",Indicateurs!$I406=0)," ",IF(AND(Indicateurs!Q406=0,SUM(Indicateurs!Q407:Q415)&lt;&gt;0),"il manque la valeur totale par rapport à la déclinaison (H/F/NB)",IF(Indicateurs!Q406&lt;&gt;SUM(Indicateurs!Q407:Q415),"Vérifier l'écart entre la valeur totale et la déclinaison (H/F/NB)","Cohérent")))</f>
        <v xml:space="preserve"> </v>
      </c>
      <c r="I406" s="105" t="str">
        <f>IF(OR(Indicateurs!$I406="",Indicateurs!$I406=0)," ",IF(AND(Indicateurs!T406=0,SUM(Indicateurs!T407:T415)&lt;&gt;0),"il manque la valeur totale par rapport à la déclinaison (H/F/NB)",IF(Indicateurs!T406&lt;&gt;SUM(Indicateurs!T407:T415),"Vérifier l'écart entre la valeur totale et la déclinaison (H/F/NB)","Cohérent")))</f>
        <v xml:space="preserve"> </v>
      </c>
      <c r="J406" s="106" t="s">
        <v>307</v>
      </c>
    </row>
    <row r="407" spans="1:10" ht="40.5" customHeight="1" x14ac:dyDescent="0.25">
      <c r="A407" s="130" t="s">
        <v>39</v>
      </c>
      <c r="B407" s="150"/>
      <c r="C407" s="121" t="s">
        <v>22</v>
      </c>
      <c r="D407" s="110"/>
      <c r="E407" s="110"/>
      <c r="F407" s="110"/>
      <c r="G407" s="110"/>
      <c r="H407" s="110"/>
      <c r="I407" s="110"/>
      <c r="J407" s="96" t="s">
        <v>316</v>
      </c>
    </row>
    <row r="408" spans="1:10" ht="40.5" customHeight="1" x14ac:dyDescent="0.25">
      <c r="A408" s="130" t="s">
        <v>39</v>
      </c>
      <c r="B408" s="150"/>
      <c r="C408" s="121" t="s">
        <v>23</v>
      </c>
      <c r="D408" s="110"/>
      <c r="E408" s="110"/>
      <c r="F408" s="110"/>
      <c r="G408" s="110"/>
      <c r="H408" s="110"/>
      <c r="I408" s="110"/>
      <c r="J408" s="96" t="s">
        <v>316</v>
      </c>
    </row>
    <row r="409" spans="1:10" ht="40.5" customHeight="1" x14ac:dyDescent="0.25">
      <c r="A409" s="130" t="s">
        <v>39</v>
      </c>
      <c r="B409" s="150"/>
      <c r="C409" s="121" t="s">
        <v>24</v>
      </c>
      <c r="D409" s="110"/>
      <c r="E409" s="110"/>
      <c r="F409" s="110"/>
      <c r="G409" s="110"/>
      <c r="H409" s="110"/>
      <c r="I409" s="110"/>
      <c r="J409" s="96" t="s">
        <v>316</v>
      </c>
    </row>
    <row r="410" spans="1:10" ht="40.5" customHeight="1" x14ac:dyDescent="0.25">
      <c r="A410" s="100" t="s">
        <v>39</v>
      </c>
      <c r="B410" s="151"/>
      <c r="C410" s="113" t="s">
        <v>25</v>
      </c>
      <c r="D410" s="110"/>
      <c r="E410" s="110"/>
      <c r="F410" s="110"/>
      <c r="G410" s="110"/>
      <c r="H410" s="110"/>
      <c r="I410" s="110"/>
      <c r="J410" s="96" t="s">
        <v>316</v>
      </c>
    </row>
    <row r="411" spans="1:10" ht="40.5" customHeight="1" x14ac:dyDescent="0.25">
      <c r="A411" s="100" t="s">
        <v>39</v>
      </c>
      <c r="B411" s="151"/>
      <c r="C411" s="113" t="s">
        <v>26</v>
      </c>
      <c r="D411" s="110"/>
      <c r="E411" s="110"/>
      <c r="F411" s="110"/>
      <c r="G411" s="110"/>
      <c r="H411" s="110"/>
      <c r="I411" s="110"/>
      <c r="J411" s="96" t="s">
        <v>316</v>
      </c>
    </row>
    <row r="412" spans="1:10" ht="40.5" customHeight="1" x14ac:dyDescent="0.25">
      <c r="A412" s="100" t="s">
        <v>39</v>
      </c>
      <c r="B412" s="151"/>
      <c r="C412" s="113" t="s">
        <v>27</v>
      </c>
      <c r="D412" s="110"/>
      <c r="E412" s="110"/>
      <c r="F412" s="110"/>
      <c r="G412" s="110"/>
      <c r="H412" s="110"/>
      <c r="I412" s="110"/>
      <c r="J412" s="96" t="s">
        <v>316</v>
      </c>
    </row>
    <row r="413" spans="1:10" ht="40.5" customHeight="1" x14ac:dyDescent="0.25">
      <c r="A413" s="130" t="s">
        <v>39</v>
      </c>
      <c r="B413" s="150"/>
      <c r="C413" s="121" t="s">
        <v>28</v>
      </c>
      <c r="D413" s="110"/>
      <c r="E413" s="110"/>
      <c r="F413" s="110"/>
      <c r="G413" s="110"/>
      <c r="H413" s="110"/>
      <c r="I413" s="110"/>
      <c r="J413" s="96" t="s">
        <v>316</v>
      </c>
    </row>
    <row r="414" spans="1:10" ht="40.5" customHeight="1" x14ac:dyDescent="0.25">
      <c r="A414" s="130" t="s">
        <v>39</v>
      </c>
      <c r="B414" s="150"/>
      <c r="C414" s="121" t="s">
        <v>29</v>
      </c>
      <c r="D414" s="110"/>
      <c r="E414" s="110"/>
      <c r="F414" s="110"/>
      <c r="G414" s="110"/>
      <c r="H414" s="110"/>
      <c r="I414" s="110"/>
      <c r="J414" s="96" t="s">
        <v>316</v>
      </c>
    </row>
    <row r="415" spans="1:10" ht="40.5" customHeight="1" x14ac:dyDescent="0.25">
      <c r="A415" s="130" t="s">
        <v>39</v>
      </c>
      <c r="B415" s="150"/>
      <c r="C415" s="121" t="s">
        <v>30</v>
      </c>
      <c r="D415" s="110"/>
      <c r="E415" s="110"/>
      <c r="F415" s="110"/>
      <c r="G415" s="110"/>
      <c r="H415" s="110"/>
      <c r="I415" s="110"/>
      <c r="J415" s="96" t="s">
        <v>316</v>
      </c>
    </row>
    <row r="416" spans="1:10" ht="40.5" customHeight="1" x14ac:dyDescent="0.25">
      <c r="A416" s="142" t="s">
        <v>39</v>
      </c>
      <c r="B416" s="143"/>
      <c r="C416" s="144" t="s">
        <v>301</v>
      </c>
      <c r="D416" s="104">
        <f>Indicateurs!I416</f>
        <v>0</v>
      </c>
      <c r="E416" s="145" t="str">
        <f>IF(Indicateurs!$I406=0," ",IF(Indicateurs!J416+Indicateurs!J417&lt;&gt;Indicateurs!J406,"Vérifier l'écart entre la déclinaison (H/F/Nb) et la déclinaison BPI/hors BPI","Cohérent"))</f>
        <v xml:space="preserve"> </v>
      </c>
      <c r="F416" s="145" t="str">
        <f>IF(Indicateurs!$I406=0," ",IF(Indicateurs!K416+Indicateurs!K417&lt;&gt;Indicateurs!K406,"Vérifier l'écart entre la déclinaison (H/F/Nb) et la déclinaison BPI/hors BPI","Cohérent"))</f>
        <v xml:space="preserve"> </v>
      </c>
      <c r="G416" s="145" t="str">
        <f>IF(Indicateurs!$I406=0," ",IF(Indicateurs!N416+Indicateurs!N417&lt;&gt;Indicateurs!N406,"Vérifier l'écart entre la déclinaison (H/F/Nb) et la déclinaison BPI/hors BPI","Cohérent"))</f>
        <v xml:space="preserve"> </v>
      </c>
      <c r="H416" s="145" t="str">
        <f>IF(Indicateurs!$I406=0," ",IF(Indicateurs!Q416+Indicateurs!Q417&lt;&gt;Indicateurs!Q406,"Vérifier l'écart entre la déclinaison (H/F/Nb) et la déclinaison BPI/hors BPI","Cohérent"))</f>
        <v xml:space="preserve"> </v>
      </c>
      <c r="I416" s="145" t="str">
        <f>IF(Indicateurs!$I406=0," ",IF(Indicateurs!T416+Indicateurs!T417&lt;&gt;Indicateurs!T406,"Vérifier l'écart entre la déclinaison (H/F/Nb) et la déclinaison BPI/hors BPI","Cohérent"))</f>
        <v xml:space="preserve"> </v>
      </c>
      <c r="J416" s="96" t="s">
        <v>318</v>
      </c>
    </row>
    <row r="417" spans="1:10" ht="40.5" customHeight="1" x14ac:dyDescent="0.25">
      <c r="A417" s="146" t="s">
        <v>39</v>
      </c>
      <c r="B417" s="143"/>
      <c r="C417" s="144" t="s">
        <v>302</v>
      </c>
      <c r="D417" s="104">
        <f>Indicateurs!I417</f>
        <v>0</v>
      </c>
      <c r="E417" s="145" t="str">
        <f>E416</f>
        <v xml:space="preserve"> </v>
      </c>
      <c r="F417" s="145" t="str">
        <f>F416</f>
        <v xml:space="preserve"> </v>
      </c>
      <c r="G417" s="145" t="str">
        <f>G416</f>
        <v xml:space="preserve"> </v>
      </c>
      <c r="H417" s="145" t="str">
        <f>H416</f>
        <v xml:space="preserve"> </v>
      </c>
      <c r="I417" s="145" t="str">
        <f>I416</f>
        <v xml:space="preserve"> </v>
      </c>
      <c r="J417" s="96" t="s">
        <v>318</v>
      </c>
    </row>
    <row r="418" spans="1:10" ht="40.5" customHeight="1" x14ac:dyDescent="0.25">
      <c r="A418" s="147" t="s">
        <v>39</v>
      </c>
      <c r="B418" s="148"/>
      <c r="C418" s="149" t="s">
        <v>315</v>
      </c>
      <c r="D418" s="104"/>
      <c r="E418" s="116" t="str">
        <f>IF(Indicateurs!$I406=0," ",IF(Indicateurs!J418+Indicateurs!J419=Indicateurs!J406,"cohérent","vérifier la répartition entre les bénéficiaires et les non bénéficiaire de la protection temporaire"))</f>
        <v xml:space="preserve"> </v>
      </c>
      <c r="F418" s="116" t="str">
        <f>IF(Indicateurs!$I406=0," ",IF(Indicateurs!K418+Indicateurs!K419=Indicateurs!K406,"cohérent","vérifier la répartition entre les bénéficiaires et les non bénéficiaire de la protection temporaire"))</f>
        <v xml:space="preserve"> </v>
      </c>
      <c r="G418" s="116" t="str">
        <f>IF(Indicateurs!$I406=0," ",IF(Indicateurs!N418+Indicateurs!N419=Indicateurs!N406,"cohérent","vérifier la répartition entre les bénéficiaires et les non bénéficiaire de la protection temporaire"))</f>
        <v xml:space="preserve"> </v>
      </c>
      <c r="H418" s="116" t="str">
        <f>IF(Indicateurs!$I406=0," ",IF(Indicateurs!Q418+Indicateurs!Q419=Indicateurs!Q406,"cohérent","vérifier la répartition entre les bénéficiaires et les non bénéficiaire de la protection temporaire"))</f>
        <v xml:space="preserve"> </v>
      </c>
      <c r="I418" s="116" t="str">
        <f>IF(Indicateurs!$I406=0," ",IF(Indicateurs!T418+Indicateurs!T419=Indicateurs!T406,"cohérent","vérifier la répartition entre les bénéficiaires et les non bénéficiaire de la protection temporaire"))</f>
        <v xml:space="preserve"> </v>
      </c>
      <c r="J418" s="96" t="s">
        <v>317</v>
      </c>
    </row>
    <row r="419" spans="1:10" ht="40.5" customHeight="1" x14ac:dyDescent="0.25">
      <c r="A419" s="147" t="s">
        <v>39</v>
      </c>
      <c r="B419" s="148"/>
      <c r="C419" s="149" t="s">
        <v>314</v>
      </c>
      <c r="D419" s="104"/>
      <c r="E419" s="116" t="str">
        <f>E418</f>
        <v xml:space="preserve"> </v>
      </c>
      <c r="F419" s="116" t="str">
        <f>F418</f>
        <v xml:space="preserve"> </v>
      </c>
      <c r="G419" s="116" t="str">
        <f>G418</f>
        <v xml:space="preserve"> </v>
      </c>
      <c r="H419" s="116" t="str">
        <f>H418</f>
        <v xml:space="preserve"> </v>
      </c>
      <c r="I419" s="116" t="str">
        <f>I418</f>
        <v xml:space="preserve"> </v>
      </c>
      <c r="J419" s="96" t="s">
        <v>317</v>
      </c>
    </row>
    <row r="420" spans="1:10" ht="40.5" customHeight="1" x14ac:dyDescent="0.25">
      <c r="A420" s="139" t="s">
        <v>39</v>
      </c>
      <c r="B420" s="140" t="s">
        <v>47</v>
      </c>
      <c r="C420" s="141" t="s">
        <v>224</v>
      </c>
      <c r="D420" s="104">
        <f>Indicateurs!I420</f>
        <v>0</v>
      </c>
      <c r="E420" s="110"/>
      <c r="F420" s="110"/>
      <c r="G420" s="110"/>
      <c r="H420" s="110"/>
      <c r="I420" s="110"/>
      <c r="J420" s="96" t="s">
        <v>316</v>
      </c>
    </row>
    <row r="421" spans="1:10" ht="40.5" customHeight="1" x14ac:dyDescent="0.25">
      <c r="A421" s="139" t="s">
        <v>39</v>
      </c>
      <c r="B421" s="140" t="s">
        <v>48</v>
      </c>
      <c r="C421" s="141" t="s">
        <v>225</v>
      </c>
      <c r="D421" s="104">
        <f>Indicateurs!I421</f>
        <v>0</v>
      </c>
      <c r="E421" s="105" t="str">
        <f>IF(OR(Indicateurs!$I421="",Indicateurs!$I421=0)," ",IF(OR(AND(Indicateurs!J421=0,SUM(Indicateurs!J422:J430)&lt;&gt;0),AND(Indicateurs!J421=0,Indicateurs!J431+Indicateurs!J443&lt;&gt;0)),"il manque la valeur totale par rapport à la déclinaison (H/F/NB) et/ou par rapport au décompte du ou des sous-indicateurs (N.2.5.1 ; N.2.5.2)",IF(AND(Indicateurs!J421&lt;&gt;SUM(Indicateurs!J422:J430),Indicateurs!J421&lt;&gt;(Indicateurs!J431+Indicateurs!J443)),"Vérifier l'écart entre la valeur totale et la déclinaison (H/F/NB) ET le décompte des sous-indicateurs (N.2.5.1 ; N.2.5.2)",IF(Indicateurs!J421&lt;&gt;SUM(Indicateurs!J422:J430),"Vérifier l'écart entre la valeur totale et la déclinaison (H/F/NB)",IF(Indicateurs!J421&lt;(Indicateurs!J431+Indicateurs!J443),"Justifier l'écart entre la valeur totale et le décompte des sous-indicateurs (N.2.5.1 ; N.2.5.2)",IF(Indicateurs!J421&gt;(Indicateurs!J431+Indicateurs!J443),"Vérifier l'écart entre la valeur totale et le décompte des sous-indicateurs (N.2.5.1 ; N.2.5.2)","Cohérent"))))))</f>
        <v xml:space="preserve"> </v>
      </c>
      <c r="F421" s="105" t="str">
        <f>IF(OR(Indicateurs!$I421="",Indicateurs!$I421=0)," ",IF(OR(AND(Indicateurs!K421=0,SUM(Indicateurs!K422:K430)&lt;&gt;0),AND(Indicateurs!K421=0,Indicateurs!K431+Indicateurs!K443&lt;&gt;0)),"il manque la valeur totale par rapport à la déclinaison (H/F/NB) et/ou par rapport au décompte du ou des sous-indicateurs (N.2.5.1 ; N.2.5.2)",IF(AND(Indicateurs!K421&lt;&gt;SUM(Indicateurs!K422:K430),Indicateurs!K421&lt;&gt;(Indicateurs!K431+Indicateurs!K443)),"Vérifier l'écart entre la valeur totale et la déclinaison (H/F/NB) ET le décompte des sous-indicateurs (N.2.5.1 ; N.2.5.2)",IF(Indicateurs!K421&lt;&gt;SUM(Indicateurs!K422:K430),"Vérifier l'écart entre la valeur totale et la déclinaison (H/F/NB)",IF(Indicateurs!K421&lt;(Indicateurs!K431+Indicateurs!K443),"Justifier l'écart entre la valeur totale et le décompte des sous-indicateurs (N.2.5.1 ; N.2.5.2)",IF(Indicateurs!K421&gt;(Indicateurs!K431+Indicateurs!K443),"Vérifier l'écart entre la valeur totale et le décompte des sous-indicateurs (N.2.5.1 ; N.2.5.2)","Cohérent"))))))</f>
        <v xml:space="preserve"> </v>
      </c>
      <c r="G421" s="105" t="str">
        <f>IF(OR(Indicateurs!$I421="",Indicateurs!$I421=0)," ",IF(OR(AND(Indicateurs!N421=0,SUM(Indicateurs!N422:N430)&lt;&gt;0),AND(Indicateurs!N421=0,Indicateurs!N431+Indicateurs!N443&lt;&gt;0)),"il manque la valeur totale par rapport à la déclinaison (H/F/NB) et/ou par rapport au décompte du ou des sous-indicateurs (N.2.5.1 ; N.2.5.2)",IF(AND(Indicateurs!N421&lt;&gt;SUM(Indicateurs!N422:N430),Indicateurs!N421&lt;&gt;(Indicateurs!N431+Indicateurs!N443)),"Vérifier l'écart entre la valeur totale et la déclinaison (H/F/NB) ET le décompte des sous-indicateurs (N.2.5.1 ; N.2.5.2)",IF(Indicateurs!N421&lt;&gt;SUM(Indicateurs!N422:N430),"Vérifier l'écart entre la valeur totale et la déclinaison (H/F/NB)",IF(Indicateurs!N421&lt;(Indicateurs!N431+Indicateurs!N443),"Justifier l'écart entre la valeur totale et le décompte des sous-indicateurs (N.2.5.1 ; N.2.5.2)",IF(Indicateurs!N421&gt;(Indicateurs!N431+Indicateurs!N443),"Vérifier l'écart entre la valeur totale et le décompte des sous-indicateurs (N.2.5.1 ; N.2.5.2)","Cohérent"))))))</f>
        <v xml:space="preserve"> </v>
      </c>
      <c r="H421" s="105" t="str">
        <f>IF(OR(Indicateurs!$I421="",Indicateurs!$I421=0)," ",IF(OR(AND(Indicateurs!Q421=0,SUM(Indicateurs!Q422:Q430)&lt;&gt;0),AND(Indicateurs!Q421=0,Indicateurs!Q431+Indicateurs!Q443&lt;&gt;0)),"il manque la valeur totale par rapport à la déclinaison (H/F/NB) et/ou par rapport au décompte du ou des sous-indicateurs (N.2.5.1 ; N.2.5.2)",IF(AND(Indicateurs!Q421&lt;&gt;SUM(Indicateurs!Q422:Q430),Indicateurs!Q421&lt;&gt;(Indicateurs!Q431+Indicateurs!Q443)),"Vérifier l'écart entre la valeur totale et la déclinaison (H/F/NB) ET le décompte des sous-indicateurs (N.2.5.1 ; N.2.5.2)",IF(Indicateurs!Q421&lt;&gt;SUM(Indicateurs!Q422:Q430),"Vérifier l'écart entre la valeur totale et la déclinaison (H/F/NB)",IF(Indicateurs!Q421&lt;(Indicateurs!Q431+Indicateurs!Q443),"Justifier l'écart entre la valeur totale et le décompte des sous-indicateurs (N.2.5.1 ; N.2.5.2)",IF(Indicateurs!Q421&gt;(Indicateurs!Q431+Indicateurs!Q443),"Vérifier l'écart entre la valeur totale et le décompte des sous-indicateurs (N.2.5.1 ; N.2.5.2)","Cohérent"))))))</f>
        <v xml:space="preserve"> </v>
      </c>
      <c r="I421" s="105" t="str">
        <f>IF(OR(Indicateurs!$I421="",Indicateurs!$I421=0)," ",IF(OR(AND(Indicateurs!T421=0,SUM(Indicateurs!T422:T430)&lt;&gt;0),AND(Indicateurs!T421=0,Indicateurs!T431+Indicateurs!T443&lt;&gt;0)),"il manque la valeur totale par rapport à la déclinaison (H/F/NB) et/ou par rapport au décompte du ou des sous-indicateurs (N.2.5.1 ; N.2.5.2)",IF(AND(Indicateurs!T421&lt;&gt;SUM(Indicateurs!T422:T430),Indicateurs!T421&lt;&gt;(Indicateurs!T431+Indicateurs!T443)),"Vérifier l'écart entre la valeur totale et la déclinaison (H/F/NB) ET le décompte des sous-indicateurs (N.2.5.1 ; N.2.5.2)",IF(Indicateurs!T421&lt;&gt;SUM(Indicateurs!T422:T430),"Vérifier l'écart entre la valeur totale et la déclinaison (H/F/NB)",IF(Indicateurs!T421&lt;(Indicateurs!T431+Indicateurs!T443),"Justifier l'écart entre la valeur totale et le décompte des sous-indicateurs (N.2.5.1 ; N.2.5.2)",IF(Indicateurs!T421&gt;(Indicateurs!T431+Indicateurs!T443),"Vérifier l'écart entre la valeur totale et le décompte des sous-indicateurs (N.2.5.1 ; N.2.5.2)","Cohérent"))))))</f>
        <v xml:space="preserve"> </v>
      </c>
      <c r="J421" s="106" t="s">
        <v>308</v>
      </c>
    </row>
    <row r="422" spans="1:10" ht="40.5" customHeight="1" x14ac:dyDescent="0.25">
      <c r="A422" s="130" t="s">
        <v>39</v>
      </c>
      <c r="B422" s="140" t="s">
        <v>48</v>
      </c>
      <c r="C422" s="121" t="s">
        <v>22</v>
      </c>
      <c r="D422" s="104"/>
      <c r="E422" s="105" t="str">
        <f>IF(Indicateurs!$I$421="","",IF(AND(Indicateurs!J422=0,Indicateurs!J432+Indicateurs!J444&lt;&gt;0),"il manque la valeur totale par rapport au décompte du ou des sous indicateur.s",IF(Indicateurs!J422&lt;(Indicateurs!J432+Indicateurs!J444),"Justifier l'écart entre O.2.5 et N.2.5.1 et/ou N.2.5.2",IF(Indicateurs!J422&gt;(Indicateurs!J432+Indicateurs!J444),"Vérifier l'écart entre O.2.5 et N.2.5.1 et/ou N.2.5.2","cohérent"))))</f>
        <v/>
      </c>
      <c r="F422" s="105" t="str">
        <f>IF(Indicateurs!$I$421="","",IF(AND(Indicateurs!K422=0,Indicateurs!K432+Indicateurs!K444&lt;&gt;0),"il manque la valeur totale par rapport au décompte du ou des sous indicateur.s",IF(Indicateurs!K422&lt;(Indicateurs!K432+Indicateurs!K444),"Justifier l'écart entre O.2.5 et N.2.5.1 et/ou N.2.5.2",IF(Indicateurs!K422&gt;(Indicateurs!K432+Indicateurs!K444),"Vérifier l'écart entre O.2.5 et N.2.5.1 et/ou N.2.5.2","cohérent"))))</f>
        <v/>
      </c>
      <c r="G422" s="105" t="str">
        <f>IF(Indicateurs!$I$421="","",IF(AND(Indicateurs!N422=0,Indicateurs!N432+Indicateurs!N444&lt;&gt;0),"il manque la valeur totale par rapport au décompte du ou des sous indicateur.s",IF(Indicateurs!N422&lt;(Indicateurs!N432+Indicateurs!N444),"Justifier l'écart entre O.2.5 et N.2.5.1 et/ou N.2.5.2",IF(Indicateurs!N422&gt;(Indicateurs!N432+Indicateurs!N444),"Vérifier l'écart entre O.2.5 et N.2.5.1 et/ou N.2.5.2","cohérent"))))</f>
        <v/>
      </c>
      <c r="H422" s="105" t="str">
        <f>IF(Indicateurs!$I$421="","",IF(AND(Indicateurs!Q422=0,Indicateurs!Q432+Indicateurs!Q444&lt;&gt;0),"il manque la valeur totale par rapport au décompte du ou des sous indicateur.s",IF(Indicateurs!Q422&lt;(Indicateurs!Q432+Indicateurs!Q444),"Justifier l'écart entre O.2.5 et N.2.5.1 et/ou N.2.5.2",IF(Indicateurs!Q422&gt;(Indicateurs!Q432+Indicateurs!Q444),"Vérifier l'écart entre O.2.5 et N.2.5.1 et/ou N.2.5.2","cohérent"))))</f>
        <v/>
      </c>
      <c r="I422" s="105" t="str">
        <f>IF(Indicateurs!$I$421="","",IF(AND(Indicateurs!T422=0,Indicateurs!T432+Indicateurs!T444&lt;&gt;0),"il manque la valeur totale par rapport au décompte du ou des sous indicateur.s",IF(Indicateurs!T422&lt;(Indicateurs!T432+Indicateurs!T444),"Justifier l'écart entre O.2.5 et N.2.5.1 et/ou N.2.5.2",IF(Indicateurs!T422&gt;(Indicateurs!T432+Indicateurs!T444),"Vérifier l'écart entre O.2.5 et N.2.5.1 et/ou N.2.5.2","cohérent"))))</f>
        <v/>
      </c>
      <c r="J422" s="106" t="s">
        <v>312</v>
      </c>
    </row>
    <row r="423" spans="1:10" ht="40.5" customHeight="1" x14ac:dyDescent="0.25">
      <c r="A423" s="130" t="s">
        <v>39</v>
      </c>
      <c r="B423" s="140" t="s">
        <v>48</v>
      </c>
      <c r="C423" s="121" t="s">
        <v>23</v>
      </c>
      <c r="D423" s="104"/>
      <c r="E423" s="105" t="str">
        <f>IF(Indicateurs!$I$421="","",IF(AND(Indicateurs!J423=0,Indicateurs!J433+Indicateurs!J445&lt;&gt;0),"il manque la valeur totale par rapport au décompte du ou des sous indicateur.s",IF(Indicateurs!J423&lt;(Indicateurs!J433+Indicateurs!J445),"Justifier l'écart entre O.2.5 et N.2.5.1 et/ou N.2.5.2",IF(Indicateurs!J423&gt;(Indicateurs!J433+Indicateurs!J445),"Vérifier l'écart entre O.2.5 et N.2.5.1 et/ou N.2.5.2","cohérent"))))</f>
        <v/>
      </c>
      <c r="F423" s="105" t="str">
        <f>IF(Indicateurs!$I$421="","",IF(AND(Indicateurs!K423=0,Indicateurs!K433+Indicateurs!K445&lt;&gt;0),"il manque la valeur totale par rapport au décompte du ou des sous indicateur.s",IF(Indicateurs!K423&lt;(Indicateurs!K433+Indicateurs!K445),"Justifier l'écart entre O.2.5 et N.2.5.1 et/ou N.2.5.2",IF(Indicateurs!K423&gt;(Indicateurs!K433+Indicateurs!K445),"Vérifier l'écart entre O.2.5 et N.2.5.1 et/ou N.2.5.2","cohérent"))))</f>
        <v/>
      </c>
      <c r="G423" s="105" t="str">
        <f>IF(Indicateurs!$I$421="","",IF(AND(Indicateurs!N423=0,Indicateurs!N433+Indicateurs!N445&lt;&gt;0),"il manque la valeur totale par rapport au décompte du ou des sous indicateur.s",IF(Indicateurs!N423&lt;(Indicateurs!N433+Indicateurs!N445),"Justifier l'écart entre O.2.5 et N.2.5.1 et/ou N.2.5.2",IF(Indicateurs!N423&gt;(Indicateurs!N433+Indicateurs!N445),"Vérifier l'écart entre O.2.5 et N.2.5.1 et/ou N.2.5.2","cohérent"))))</f>
        <v/>
      </c>
      <c r="H423" s="105" t="str">
        <f>IF(Indicateurs!$I$421="","",IF(AND(Indicateurs!Q423=0,Indicateurs!Q433+Indicateurs!Q445&lt;&gt;0),"il manque la valeur totale par rapport au décompte du ou des sous indicateur.s",IF(Indicateurs!Q423&lt;(Indicateurs!Q433+Indicateurs!Q445),"Justifier l'écart entre O.2.5 et N.2.5.1 et/ou N.2.5.2",IF(Indicateurs!Q423&gt;(Indicateurs!Q433+Indicateurs!Q445),"Vérifier l'écart entre O.2.5 et N.2.5.1 et/ou N.2.5.2","cohérent"))))</f>
        <v/>
      </c>
      <c r="I423" s="105" t="str">
        <f>IF(Indicateurs!$I$421="","",IF(AND(Indicateurs!T423=0,Indicateurs!T433+Indicateurs!T445&lt;&gt;0),"il manque la valeur totale par rapport au décompte du ou des sous indicateur.s",IF(Indicateurs!T423&lt;(Indicateurs!T433+Indicateurs!T445),"Justifier l'écart entre O.2.5 et N.2.5.1 et/ou N.2.5.2",IF(Indicateurs!T423&gt;(Indicateurs!T433+Indicateurs!T445),"Vérifier l'écart entre O.2.5 et N.2.5.1 et/ou N.2.5.2","cohérent"))))</f>
        <v/>
      </c>
      <c r="J423" s="106" t="s">
        <v>312</v>
      </c>
    </row>
    <row r="424" spans="1:10" ht="40.5" customHeight="1" x14ac:dyDescent="0.25">
      <c r="A424" s="130" t="s">
        <v>39</v>
      </c>
      <c r="B424" s="140" t="s">
        <v>48</v>
      </c>
      <c r="C424" s="121" t="s">
        <v>24</v>
      </c>
      <c r="D424" s="104"/>
      <c r="E424" s="105" t="str">
        <f>IF(Indicateurs!$I$421="","",IF(AND(Indicateurs!J424=0,Indicateurs!J434+Indicateurs!J446&lt;&gt;0),"il manque la valeur totale par rapport au décompte du ou des sous indicateur.s",IF(Indicateurs!J424&lt;(Indicateurs!J434+Indicateurs!J446),"Justifier l'écart entre O.2.5 et N.2.5.1 et/ou N.2.5.2",IF(Indicateurs!J424&gt;(Indicateurs!J434+Indicateurs!J446),"Vérifier l'écart entre O.2.5 et N.2.5.1 et/ou N.2.5.2","cohérent"))))</f>
        <v/>
      </c>
      <c r="F424" s="105" t="str">
        <f>IF(Indicateurs!$I$421="","",IF(AND(Indicateurs!K424=0,Indicateurs!K434+Indicateurs!K446&lt;&gt;0),"il manque la valeur totale par rapport au décompte du ou des sous indicateur.s",IF(Indicateurs!K424&lt;(Indicateurs!K434+Indicateurs!K446),"Justifier l'écart entre O.2.5 et N.2.5.1 et/ou N.2.5.2",IF(Indicateurs!K424&gt;(Indicateurs!K434+Indicateurs!K446),"Vérifier l'écart entre O.2.5 et N.2.5.1 et/ou N.2.5.2","cohérent"))))</f>
        <v/>
      </c>
      <c r="G424" s="105" t="str">
        <f>IF(Indicateurs!$I$421="","",IF(AND(Indicateurs!N424=0,Indicateurs!N434+Indicateurs!N446&lt;&gt;0),"il manque la valeur totale par rapport au décompte du ou des sous indicateur.s",IF(Indicateurs!N424&lt;(Indicateurs!N434+Indicateurs!N446),"Justifier l'écart entre O.2.5 et N.2.5.1 et/ou N.2.5.2",IF(Indicateurs!N424&gt;(Indicateurs!N434+Indicateurs!N446),"Vérifier l'écart entre O.2.5 et N.2.5.1 et/ou N.2.5.2","cohérent"))))</f>
        <v/>
      </c>
      <c r="H424" s="105" t="str">
        <f>IF(Indicateurs!$I$421="","",IF(AND(Indicateurs!Q424=0,Indicateurs!Q434+Indicateurs!Q446&lt;&gt;0),"il manque la valeur totale par rapport au décompte du ou des sous indicateur.s",IF(Indicateurs!Q424&lt;(Indicateurs!Q434+Indicateurs!Q446),"Justifier l'écart entre O.2.5 et N.2.5.1 et/ou N.2.5.2",IF(Indicateurs!Q424&gt;(Indicateurs!Q434+Indicateurs!Q446),"Vérifier l'écart entre O.2.5 et N.2.5.1 et/ou N.2.5.2","cohérent"))))</f>
        <v/>
      </c>
      <c r="I424" s="105" t="str">
        <f>IF(Indicateurs!$I$421="","",IF(AND(Indicateurs!T424=0,Indicateurs!T434+Indicateurs!T446&lt;&gt;0),"il manque la valeur totale par rapport au décompte du ou des sous indicateur.s",IF(Indicateurs!T424&lt;(Indicateurs!T434+Indicateurs!T446),"Justifier l'écart entre O.2.5 et N.2.5.1 et/ou N.2.5.2",IF(Indicateurs!T424&gt;(Indicateurs!T434+Indicateurs!T446),"Vérifier l'écart entre O.2.5 et N.2.5.1 et/ou N.2.5.2","cohérent"))))</f>
        <v/>
      </c>
      <c r="J424" s="106" t="s">
        <v>312</v>
      </c>
    </row>
    <row r="425" spans="1:10" ht="40.5" customHeight="1" x14ac:dyDescent="0.25">
      <c r="A425" s="100" t="s">
        <v>39</v>
      </c>
      <c r="B425" s="140" t="s">
        <v>48</v>
      </c>
      <c r="C425" s="113" t="s">
        <v>25</v>
      </c>
      <c r="D425" s="104"/>
      <c r="E425" s="105" t="str">
        <f>IF(Indicateurs!$I$421="","",IF(AND(Indicateurs!J425=0,Indicateurs!J435+Indicateurs!J447&lt;&gt;0),"il manque la valeur totale par rapport au décompte du ou des sous indicateur.s",IF(Indicateurs!J425&lt;(Indicateurs!J435+Indicateurs!J447),"Justifier l'écart entre O.2.5 et N.2.5.1 et/ou N.2.5.2",IF(Indicateurs!J425&gt;(Indicateurs!J435+Indicateurs!J447),"Vérifier l'écart entre O.2.5 et N.2.5.1 et/ou N.2.5.2","cohérent"))))</f>
        <v/>
      </c>
      <c r="F425" s="105" t="str">
        <f>IF(Indicateurs!$I$421="","",IF(AND(Indicateurs!K425=0,Indicateurs!K435+Indicateurs!K447&lt;&gt;0),"il manque la valeur totale par rapport au décompte du ou des sous indicateur.s",IF(Indicateurs!K425&lt;(Indicateurs!K435+Indicateurs!K447),"Justifier l'écart entre O.2.5 et N.2.5.1 et/ou N.2.5.2",IF(Indicateurs!K425&gt;(Indicateurs!K435+Indicateurs!K447),"Vérifier l'écart entre O.2.5 et N.2.5.1 et/ou N.2.5.2","cohérent"))))</f>
        <v/>
      </c>
      <c r="G425" s="105" t="str">
        <f>IF(Indicateurs!$I$421="","",IF(AND(Indicateurs!N425=0,Indicateurs!N435+Indicateurs!N447&lt;&gt;0),"il manque la valeur totale par rapport au décompte du ou des sous indicateur.s",IF(Indicateurs!N425&lt;(Indicateurs!N435+Indicateurs!N447),"Justifier l'écart entre O.2.5 et N.2.5.1 et/ou N.2.5.2",IF(Indicateurs!N425&gt;(Indicateurs!N435+Indicateurs!N447),"Vérifier l'écart entre O.2.5 et N.2.5.1 et/ou N.2.5.2","cohérent"))))</f>
        <v/>
      </c>
      <c r="H425" s="105" t="str">
        <f>IF(Indicateurs!$I$421="","",IF(AND(Indicateurs!Q425=0,Indicateurs!Q435+Indicateurs!Q447&lt;&gt;0),"il manque la valeur totale par rapport au décompte du ou des sous indicateur.s",IF(Indicateurs!Q425&lt;(Indicateurs!Q435+Indicateurs!Q447),"Justifier l'écart entre O.2.5 et N.2.5.1 et/ou N.2.5.2",IF(Indicateurs!Q425&gt;(Indicateurs!Q435+Indicateurs!Q447),"Vérifier l'écart entre O.2.5 et N.2.5.1 et/ou N.2.5.2","cohérent"))))</f>
        <v/>
      </c>
      <c r="I425" s="105" t="str">
        <f>IF(Indicateurs!$I$421="","",IF(AND(Indicateurs!T425=0,Indicateurs!T435+Indicateurs!T447&lt;&gt;0),"il manque la valeur totale par rapport au décompte du ou des sous indicateur.s",IF(Indicateurs!T425&lt;(Indicateurs!T435+Indicateurs!T447),"Justifier l'écart entre O.2.5 et N.2.5.1 et/ou N.2.5.2",IF(Indicateurs!T425&gt;(Indicateurs!T435+Indicateurs!T447),"Vérifier l'écart entre O.2.5 et N.2.5.1 et/ou N.2.5.2","cohérent"))))</f>
        <v/>
      </c>
      <c r="J425" s="106" t="s">
        <v>312</v>
      </c>
    </row>
    <row r="426" spans="1:10" ht="40.5" customHeight="1" x14ac:dyDescent="0.25">
      <c r="A426" s="100" t="s">
        <v>39</v>
      </c>
      <c r="B426" s="140" t="s">
        <v>48</v>
      </c>
      <c r="C426" s="113" t="s">
        <v>26</v>
      </c>
      <c r="D426" s="104"/>
      <c r="E426" s="105" t="str">
        <f>IF(Indicateurs!$I$421="","",IF(AND(Indicateurs!J426=0,Indicateurs!J436+Indicateurs!J448&lt;&gt;0),"il manque la valeur totale par rapport au décompte du ou des sous indicateur.s",IF(Indicateurs!J426&lt;(Indicateurs!J436+Indicateurs!J448),"Justifier l'écart entre O.2.5 et N.2.5.1 et/ou N.2.5.2",IF(Indicateurs!J426&gt;(Indicateurs!J436+Indicateurs!J448),"Vérifier l'écart entre O.2.5 et N.2.5.1 et/ou N.2.5.2","cohérent"))))</f>
        <v/>
      </c>
      <c r="F426" s="105" t="str">
        <f>IF(Indicateurs!$I$421="","",IF(AND(Indicateurs!K426=0,Indicateurs!K436+Indicateurs!K448&lt;&gt;0),"il manque la valeur totale par rapport au décompte du ou des sous indicateur.s",IF(Indicateurs!K426&lt;(Indicateurs!K436+Indicateurs!K448),"Justifier l'écart entre O.2.5 et N.2.5.1 et/ou N.2.5.2",IF(Indicateurs!K426&gt;(Indicateurs!K436+Indicateurs!K448),"Vérifier l'écart entre O.2.5 et N.2.5.1 et/ou N.2.5.2","cohérent"))))</f>
        <v/>
      </c>
      <c r="G426" s="105" t="str">
        <f>IF(Indicateurs!$I$421="","",IF(AND(Indicateurs!N426=0,Indicateurs!N436+Indicateurs!N448&lt;&gt;0),"il manque la valeur totale par rapport au décompte du ou des sous indicateur.s",IF(Indicateurs!N426&lt;(Indicateurs!N436+Indicateurs!N448),"Justifier l'écart entre O.2.5 et N.2.5.1 et/ou N.2.5.2",IF(Indicateurs!N426&gt;(Indicateurs!N436+Indicateurs!N448),"Vérifier l'écart entre O.2.5 et N.2.5.1 et/ou N.2.5.2","cohérent"))))</f>
        <v/>
      </c>
      <c r="H426" s="105" t="str">
        <f>IF(Indicateurs!$I$421="","",IF(AND(Indicateurs!Q426=0,Indicateurs!Q436+Indicateurs!Q448&lt;&gt;0),"il manque la valeur totale par rapport au décompte du ou des sous indicateur.s",IF(Indicateurs!Q426&lt;(Indicateurs!Q436+Indicateurs!Q448),"Justifier l'écart entre O.2.5 et N.2.5.1 et/ou N.2.5.2",IF(Indicateurs!Q426&gt;(Indicateurs!Q436+Indicateurs!Q448),"Vérifier l'écart entre O.2.5 et N.2.5.1 et/ou N.2.5.2","cohérent"))))</f>
        <v/>
      </c>
      <c r="I426" s="105" t="str">
        <f>IF(Indicateurs!$I$421="","",IF(AND(Indicateurs!T426=0,Indicateurs!T436+Indicateurs!T448&lt;&gt;0),"il manque la valeur totale par rapport au décompte du ou des sous indicateur.s",IF(Indicateurs!T426&lt;(Indicateurs!T436+Indicateurs!T448),"Justifier l'écart entre O.2.5 et N.2.5.1 et/ou N.2.5.2",IF(Indicateurs!T426&gt;(Indicateurs!T436+Indicateurs!T448),"Vérifier l'écart entre O.2.5 et N.2.5.1 et/ou N.2.5.2","cohérent"))))</f>
        <v/>
      </c>
      <c r="J426" s="106" t="s">
        <v>312</v>
      </c>
    </row>
    <row r="427" spans="1:10" ht="40.5" customHeight="1" x14ac:dyDescent="0.25">
      <c r="A427" s="100" t="s">
        <v>39</v>
      </c>
      <c r="B427" s="140" t="s">
        <v>48</v>
      </c>
      <c r="C427" s="113" t="s">
        <v>27</v>
      </c>
      <c r="D427" s="104"/>
      <c r="E427" s="105" t="str">
        <f>IF(Indicateurs!$I$421="","",IF(AND(Indicateurs!J427=0,Indicateurs!J437+Indicateurs!J449&lt;&gt;0),"il manque la valeur totale par rapport au décompte du ou des sous indicateur.s",IF(Indicateurs!J427&lt;(Indicateurs!J437+Indicateurs!J449),"Justifier l'écart entre O.2.5 et N.2.5.1 et/ou N.2.5.2",IF(Indicateurs!J427&gt;(Indicateurs!J437+Indicateurs!J449),"Vérifier l'écart entre O.2.5 et N.2.5.1 et/ou N.2.5.2","cohérent"))))</f>
        <v/>
      </c>
      <c r="F427" s="105" t="str">
        <f>IF(Indicateurs!$I$421="","",IF(AND(Indicateurs!K427=0,Indicateurs!K437+Indicateurs!K449&lt;&gt;0),"il manque la valeur totale par rapport au décompte du ou des sous indicateur.s",IF(Indicateurs!K427&lt;(Indicateurs!K437+Indicateurs!K449),"Justifier l'écart entre O.2.5 et N.2.5.1 et/ou N.2.5.2",IF(Indicateurs!K427&gt;(Indicateurs!K437+Indicateurs!K449),"Vérifier l'écart entre O.2.5 et N.2.5.1 et/ou N.2.5.2","cohérent"))))</f>
        <v/>
      </c>
      <c r="G427" s="105" t="str">
        <f>IF(Indicateurs!$I$421="","",IF(AND(Indicateurs!N427=0,Indicateurs!N437+Indicateurs!N449&lt;&gt;0),"il manque la valeur totale par rapport au décompte du ou des sous indicateur.s",IF(Indicateurs!N427&lt;(Indicateurs!N437+Indicateurs!N449),"Justifier l'écart entre O.2.5 et N.2.5.1 et/ou N.2.5.2",IF(Indicateurs!N427&gt;(Indicateurs!N437+Indicateurs!N449),"Vérifier l'écart entre O.2.5 et N.2.5.1 et/ou N.2.5.2","cohérent"))))</f>
        <v/>
      </c>
      <c r="H427" s="105" t="str">
        <f>IF(Indicateurs!$I$421="","",IF(AND(Indicateurs!Q427=0,Indicateurs!Q437+Indicateurs!Q449&lt;&gt;0),"il manque la valeur totale par rapport au décompte du ou des sous indicateur.s",IF(Indicateurs!Q427&lt;(Indicateurs!Q437+Indicateurs!Q449),"Justifier l'écart entre O.2.5 et N.2.5.1 et/ou N.2.5.2",IF(Indicateurs!Q427&gt;(Indicateurs!Q437+Indicateurs!Q449),"Vérifier l'écart entre O.2.5 et N.2.5.1 et/ou N.2.5.2","cohérent"))))</f>
        <v/>
      </c>
      <c r="I427" s="105" t="str">
        <f>IF(Indicateurs!$I$421="","",IF(AND(Indicateurs!T427=0,Indicateurs!T437+Indicateurs!T449&lt;&gt;0),"il manque la valeur totale par rapport au décompte du ou des sous indicateur.s",IF(Indicateurs!T427&lt;(Indicateurs!T437+Indicateurs!T449),"Justifier l'écart entre O.2.5 et N.2.5.1 et/ou N.2.5.2",IF(Indicateurs!T427&gt;(Indicateurs!T437+Indicateurs!T449),"Vérifier l'écart entre O.2.5 et N.2.5.1 et/ou N.2.5.2","cohérent"))))</f>
        <v/>
      </c>
      <c r="J427" s="106" t="s">
        <v>312</v>
      </c>
    </row>
    <row r="428" spans="1:10" ht="40.5" customHeight="1" x14ac:dyDescent="0.25">
      <c r="A428" s="130" t="s">
        <v>39</v>
      </c>
      <c r="B428" s="140" t="s">
        <v>48</v>
      </c>
      <c r="C428" s="121" t="s">
        <v>28</v>
      </c>
      <c r="D428" s="104"/>
      <c r="E428" s="105" t="str">
        <f>IF(Indicateurs!$I$421="","",IF(AND(Indicateurs!J428=0,Indicateurs!J438+Indicateurs!J450&lt;&gt;0),"il manque la valeur totale par rapport au décompte du ou des sous indicateur.s",IF(Indicateurs!J428&lt;(Indicateurs!J438+Indicateurs!J450),"Justifier l'écart entre O.2.5 et N.2.5.1 et/ou N.2.5.2",IF(Indicateurs!J428&gt;(Indicateurs!J438+Indicateurs!J450),"Vérifier l'écart entre O.2.5 et N.2.5.1 et/ou N.2.5.2","cohérent"))))</f>
        <v/>
      </c>
      <c r="F428" s="105" t="str">
        <f>IF(Indicateurs!$I$421="","",IF(AND(Indicateurs!K428=0,Indicateurs!K438+Indicateurs!K450&lt;&gt;0),"il manque la valeur totale par rapport au décompte du ou des sous indicateur.s",IF(Indicateurs!K428&lt;(Indicateurs!K438+Indicateurs!K450),"Justifier l'écart entre O.2.5 et N.2.5.1 et/ou N.2.5.2",IF(Indicateurs!K428&gt;(Indicateurs!K438+Indicateurs!K450),"Vérifier l'écart entre O.2.5 et N.2.5.1 et/ou N.2.5.2","cohérent"))))</f>
        <v/>
      </c>
      <c r="G428" s="105" t="str">
        <f>IF(Indicateurs!$I$421="","",IF(AND(Indicateurs!N428=0,Indicateurs!N438+Indicateurs!N450&lt;&gt;0),"il manque la valeur totale par rapport au décompte du ou des sous indicateur.s",IF(Indicateurs!N428&lt;(Indicateurs!N438+Indicateurs!N450),"Justifier l'écart entre O.2.5 et N.2.5.1 et/ou N.2.5.2",IF(Indicateurs!N428&gt;(Indicateurs!N438+Indicateurs!N450),"Vérifier l'écart entre O.2.5 et N.2.5.1 et/ou N.2.5.2","cohérent"))))</f>
        <v/>
      </c>
      <c r="H428" s="105" t="str">
        <f>IF(Indicateurs!$I$421="","",IF(AND(Indicateurs!Q428=0,Indicateurs!Q438+Indicateurs!Q450&lt;&gt;0),"il manque la valeur totale par rapport au décompte du ou des sous indicateur.s",IF(Indicateurs!Q428&lt;(Indicateurs!Q438+Indicateurs!Q450),"Justifier l'écart entre O.2.5 et N.2.5.1 et/ou N.2.5.2",IF(Indicateurs!Q428&gt;(Indicateurs!Q438+Indicateurs!Q450),"Vérifier l'écart entre O.2.5 et N.2.5.1 et/ou N.2.5.2","cohérent"))))</f>
        <v/>
      </c>
      <c r="I428" s="105" t="str">
        <f>IF(Indicateurs!$I$421="","",IF(AND(Indicateurs!T428=0,Indicateurs!T438+Indicateurs!T450&lt;&gt;0),"il manque la valeur totale par rapport au décompte du ou des sous indicateur.s",IF(Indicateurs!T428&lt;(Indicateurs!T438+Indicateurs!T450),"Justifier l'écart entre O.2.5 et N.2.5.1 et/ou N.2.5.2",IF(Indicateurs!T428&gt;(Indicateurs!T438+Indicateurs!T450),"Vérifier l'écart entre O.2.5 et N.2.5.1 et/ou N.2.5.2","cohérent"))))</f>
        <v/>
      </c>
      <c r="J428" s="106" t="s">
        <v>312</v>
      </c>
    </row>
    <row r="429" spans="1:10" ht="40.5" customHeight="1" x14ac:dyDescent="0.25">
      <c r="A429" s="130" t="s">
        <v>39</v>
      </c>
      <c r="B429" s="140" t="s">
        <v>48</v>
      </c>
      <c r="C429" s="121" t="s">
        <v>29</v>
      </c>
      <c r="D429" s="104"/>
      <c r="E429" s="105" t="str">
        <f>IF(Indicateurs!$I$421="","",IF(AND(Indicateurs!J429=0,Indicateurs!J439+Indicateurs!J451&lt;&gt;0),"il manque la valeur totale par rapport au décompte du ou des sous indicateur.s",IF(Indicateurs!J429&lt;(Indicateurs!J439+Indicateurs!J451),"Justifier l'écart entre O.2.5 et N.2.5.1 et/ou N.2.5.2",IF(Indicateurs!J429&gt;(Indicateurs!J439+Indicateurs!J451),"Vérifier l'écart entre O.2.5 et N.2.5.1 et/ou N.2.5.2","cohérent"))))</f>
        <v/>
      </c>
      <c r="F429" s="105" t="str">
        <f>IF(Indicateurs!$I$421="","",IF(AND(Indicateurs!K429=0,Indicateurs!K439+Indicateurs!K451&lt;&gt;0),"il manque la valeur totale par rapport au décompte du ou des sous indicateur.s",IF(Indicateurs!K429&lt;(Indicateurs!K439+Indicateurs!K451),"Justifier l'écart entre O.2.5 et N.2.5.1 et/ou N.2.5.2",IF(Indicateurs!K429&gt;(Indicateurs!K439+Indicateurs!K451),"Vérifier l'écart entre O.2.5 et N.2.5.1 et/ou N.2.5.2","cohérent"))))</f>
        <v/>
      </c>
      <c r="G429" s="105" t="str">
        <f>IF(Indicateurs!$I$421="","",IF(AND(Indicateurs!N429=0,Indicateurs!N439+Indicateurs!N451&lt;&gt;0),"il manque la valeur totale par rapport au décompte du ou des sous indicateur.s",IF(Indicateurs!N429&lt;(Indicateurs!N439+Indicateurs!N451),"Justifier l'écart entre O.2.5 et N.2.5.1 et/ou N.2.5.2",IF(Indicateurs!N429&gt;(Indicateurs!N439+Indicateurs!N451),"Vérifier l'écart entre O.2.5 et N.2.5.1 et/ou N.2.5.2","cohérent"))))</f>
        <v/>
      </c>
      <c r="H429" s="105" t="str">
        <f>IF(Indicateurs!$I$421="","",IF(AND(Indicateurs!Q429=0,Indicateurs!Q439+Indicateurs!Q451&lt;&gt;0),"il manque la valeur totale par rapport au décompte du ou des sous indicateur.s",IF(Indicateurs!Q429&lt;(Indicateurs!Q439+Indicateurs!Q451),"Justifier l'écart entre O.2.5 et N.2.5.1 et/ou N.2.5.2",IF(Indicateurs!Q429&gt;(Indicateurs!Q439+Indicateurs!Q451),"Vérifier l'écart entre O.2.5 et N.2.5.1 et/ou N.2.5.2","cohérent"))))</f>
        <v/>
      </c>
      <c r="I429" s="105" t="str">
        <f>IF(Indicateurs!$I$421="","",IF(AND(Indicateurs!T429=0,Indicateurs!T439+Indicateurs!T451&lt;&gt;0),"il manque la valeur totale par rapport au décompte du ou des sous indicateur.s",IF(Indicateurs!T429&lt;(Indicateurs!T439+Indicateurs!T451),"Justifier l'écart entre O.2.5 et N.2.5.1 et/ou N.2.5.2",IF(Indicateurs!T429&gt;(Indicateurs!T439+Indicateurs!T451),"Vérifier l'écart entre O.2.5 et N.2.5.1 et/ou N.2.5.2","cohérent"))))</f>
        <v/>
      </c>
      <c r="J429" s="106" t="s">
        <v>312</v>
      </c>
    </row>
    <row r="430" spans="1:10" ht="40.5" customHeight="1" x14ac:dyDescent="0.25">
      <c r="A430" s="130" t="s">
        <v>39</v>
      </c>
      <c r="B430" s="140" t="s">
        <v>48</v>
      </c>
      <c r="C430" s="121" t="s">
        <v>30</v>
      </c>
      <c r="D430" s="104"/>
      <c r="E430" s="105" t="str">
        <f>IF(Indicateurs!$I$421="","",IF(AND(Indicateurs!J430=0,Indicateurs!J440+Indicateurs!J452&lt;&gt;0),"il manque la valeur totale par rapport au décompte du ou des sous indicateur.s",IF(Indicateurs!J430&lt;(Indicateurs!J440+Indicateurs!J452),"Justifier l'écart entre O.2.5 et N.2.5.1 et/ou N.2.5.2",IF(Indicateurs!J430&gt;(Indicateurs!J440+Indicateurs!J452),"Vérifier l'écart entre O.2.5 et N.2.5.1 et/ou N.2.5.2","cohérent"))))</f>
        <v/>
      </c>
      <c r="F430" s="105" t="str">
        <f>IF(Indicateurs!$I$421="","",IF(AND(Indicateurs!K430=0,Indicateurs!K440+Indicateurs!K452&lt;&gt;0),"il manque la valeur totale par rapport au décompte du ou des sous indicateur.s",IF(Indicateurs!K430&lt;(Indicateurs!K440+Indicateurs!K452),"Justifier l'écart entre O.2.5 et N.2.5.1 et/ou N.2.5.2",IF(Indicateurs!K430&gt;(Indicateurs!K440+Indicateurs!K452),"Vérifier l'écart entre O.2.5 et N.2.5.1 et/ou N.2.5.2","cohérent"))))</f>
        <v/>
      </c>
      <c r="G430" s="105" t="str">
        <f>IF(Indicateurs!$I$421="","",IF(AND(Indicateurs!N430=0,Indicateurs!N440+Indicateurs!N452&lt;&gt;0),"il manque la valeur totale par rapport au décompte du ou des sous indicateur.s",IF(Indicateurs!N430&lt;(Indicateurs!N440+Indicateurs!N452),"Justifier l'écart entre O.2.5 et N.2.5.1 et/ou N.2.5.2",IF(Indicateurs!N430&gt;(Indicateurs!N440+Indicateurs!N452),"Vérifier l'écart entre O.2.5 et N.2.5.1 et/ou N.2.5.2","cohérent"))))</f>
        <v/>
      </c>
      <c r="H430" s="105" t="str">
        <f>IF(Indicateurs!$I$421="","",IF(AND(Indicateurs!Q430=0,Indicateurs!Q440+Indicateurs!Q452&lt;&gt;0),"il manque la valeur totale par rapport au décompte du ou des sous indicateur.s",IF(Indicateurs!Q430&lt;(Indicateurs!Q440+Indicateurs!Q452),"Justifier l'écart entre O.2.5 et N.2.5.1 et/ou N.2.5.2",IF(Indicateurs!Q430&gt;(Indicateurs!Q440+Indicateurs!Q452),"Vérifier l'écart entre O.2.5 et N.2.5.1 et/ou N.2.5.2","cohérent"))))</f>
        <v/>
      </c>
      <c r="I430" s="105" t="str">
        <f>IF(Indicateurs!$I$421="","",IF(AND(Indicateurs!T430=0,Indicateurs!T440+Indicateurs!T452&lt;&gt;0),"il manque la valeur totale par rapport au décompte du ou des sous indicateur.s",IF(Indicateurs!T430&lt;(Indicateurs!T440+Indicateurs!T452),"Justifier l'écart entre O.2.5 et N.2.5.1 et/ou N.2.5.2",IF(Indicateurs!T430&gt;(Indicateurs!T440+Indicateurs!T452),"Vérifier l'écart entre O.2.5 et N.2.5.1 et/ou N.2.5.2","cohérent"))))</f>
        <v/>
      </c>
      <c r="J430" s="106" t="s">
        <v>312</v>
      </c>
    </row>
    <row r="431" spans="1:10" ht="40.5" customHeight="1" x14ac:dyDescent="0.25">
      <c r="A431" s="137" t="s">
        <v>39</v>
      </c>
      <c r="B431" s="138" t="s">
        <v>226</v>
      </c>
      <c r="C431" s="137" t="s">
        <v>309</v>
      </c>
      <c r="D431" s="104">
        <f>Indicateurs!I431</f>
        <v>0</v>
      </c>
      <c r="E431" s="105" t="str">
        <f>IF(OR(Indicateurs!$I431="",Indicateurs!$I431=0)," ",IF(AND(Indicateurs!J431=0,SUM(Indicateurs!J432:J440)&lt;&gt;0),"il manque la valeur totale par rapport à la déclinaison (H/F/NB)",IF(Indicateurs!J431&lt;&gt;SUM(Indicateurs!J432:J440),"Vérifier l'écart entre la valeur totale et la déclinaison (H/F/NB)","Cohérent")))</f>
        <v xml:space="preserve"> </v>
      </c>
      <c r="F431" s="105" t="str">
        <f>IF(OR(Indicateurs!$I431="",Indicateurs!$I431=0)," ",IF(AND(Indicateurs!K431=0,SUM(Indicateurs!K432:K440)&lt;&gt;0),"il manque la valeur totale par rapport à la déclinaison (H/F/NB)",IF(Indicateurs!K431&lt;&gt;SUM(Indicateurs!K432:K440),"Vérifier l'écart entre la valeur totale et la déclinaison (H/F/NB)","Cohérent")))</f>
        <v xml:space="preserve"> </v>
      </c>
      <c r="G431" s="105" t="str">
        <f>IF(OR(Indicateurs!$I431="",Indicateurs!$I431=0)," ",IF(AND(Indicateurs!N431=0,SUM(Indicateurs!N432:N440)&lt;&gt;0),"il manque la valeur totale par rapport à la déclinaison (H/F/NB)",IF(Indicateurs!N431&lt;&gt;SUM(Indicateurs!N432:N440),"Vérifier l'écart entre la valeur totale et la déclinaison (H/F/NB)","Cohérent")))</f>
        <v xml:space="preserve"> </v>
      </c>
      <c r="H431" s="105" t="str">
        <f>IF(OR(Indicateurs!$I431="",Indicateurs!$I431=0)," ",IF(AND(Indicateurs!Q431=0,SUM(Indicateurs!Q432:Q440)&lt;&gt;0),"il manque la valeur totale par rapport à la déclinaison (H/F/NB)",IF(Indicateurs!Q431&lt;&gt;SUM(Indicateurs!Q432:Q440),"Vérifier l'écart entre la valeur totale et la déclinaison (H/F/NB)","Cohérent")))</f>
        <v xml:space="preserve"> </v>
      </c>
      <c r="I431" s="105" t="str">
        <f>IF(OR(Indicateurs!$I431="",Indicateurs!$I431=0)," ",IF(AND(Indicateurs!T431=0,SUM(Indicateurs!T432:T440)&lt;&gt;0),"il manque la valeur totale par rapport à la déclinaison (H/F/NB)",IF(Indicateurs!T431&lt;&gt;SUM(Indicateurs!T432:T440),"Vérifier l'écart entre la valeur totale et la déclinaison (H/F/NB)","Cohérent")))</f>
        <v xml:space="preserve"> </v>
      </c>
      <c r="J431" s="106" t="s">
        <v>307</v>
      </c>
    </row>
    <row r="432" spans="1:10" ht="40.5" customHeight="1" x14ac:dyDescent="0.25">
      <c r="A432" s="119" t="s">
        <v>39</v>
      </c>
      <c r="B432" s="130"/>
      <c r="C432" s="121" t="s">
        <v>22</v>
      </c>
      <c r="D432" s="110"/>
      <c r="E432" s="110"/>
      <c r="F432" s="110"/>
      <c r="G432" s="110"/>
      <c r="H432" s="110"/>
      <c r="I432" s="110"/>
      <c r="J432" s="96" t="s">
        <v>316</v>
      </c>
    </row>
    <row r="433" spans="1:10" ht="40.5" customHeight="1" x14ac:dyDescent="0.25">
      <c r="A433" s="119" t="s">
        <v>39</v>
      </c>
      <c r="B433" s="130"/>
      <c r="C433" s="121" t="s">
        <v>23</v>
      </c>
      <c r="D433" s="110"/>
      <c r="E433" s="110"/>
      <c r="F433" s="110"/>
      <c r="G433" s="110"/>
      <c r="H433" s="110"/>
      <c r="I433" s="110"/>
      <c r="J433" s="96" t="s">
        <v>316</v>
      </c>
    </row>
    <row r="434" spans="1:10" ht="40.5" customHeight="1" x14ac:dyDescent="0.25">
      <c r="A434" s="119" t="s">
        <v>39</v>
      </c>
      <c r="B434" s="130"/>
      <c r="C434" s="121" t="s">
        <v>24</v>
      </c>
      <c r="D434" s="110"/>
      <c r="E434" s="110"/>
      <c r="F434" s="110"/>
      <c r="G434" s="110"/>
      <c r="H434" s="110"/>
      <c r="I434" s="110"/>
      <c r="J434" s="96" t="s">
        <v>316</v>
      </c>
    </row>
    <row r="435" spans="1:10" ht="40.5" customHeight="1" x14ac:dyDescent="0.25">
      <c r="A435" s="111" t="s">
        <v>39</v>
      </c>
      <c r="B435" s="100"/>
      <c r="C435" s="113" t="s">
        <v>25</v>
      </c>
      <c r="D435" s="110"/>
      <c r="E435" s="110"/>
      <c r="F435" s="110"/>
      <c r="G435" s="110"/>
      <c r="H435" s="110"/>
      <c r="I435" s="110"/>
      <c r="J435" s="96" t="s">
        <v>316</v>
      </c>
    </row>
    <row r="436" spans="1:10" ht="40.5" customHeight="1" x14ac:dyDescent="0.25">
      <c r="A436" s="111" t="s">
        <v>39</v>
      </c>
      <c r="B436" s="100"/>
      <c r="C436" s="113" t="s">
        <v>26</v>
      </c>
      <c r="D436" s="110"/>
      <c r="E436" s="110"/>
      <c r="F436" s="110"/>
      <c r="G436" s="110"/>
      <c r="H436" s="110"/>
      <c r="I436" s="110"/>
      <c r="J436" s="96" t="s">
        <v>316</v>
      </c>
    </row>
    <row r="437" spans="1:10" ht="40.5" customHeight="1" x14ac:dyDescent="0.25">
      <c r="A437" s="111" t="s">
        <v>39</v>
      </c>
      <c r="B437" s="100"/>
      <c r="C437" s="113" t="s">
        <v>27</v>
      </c>
      <c r="D437" s="110"/>
      <c r="E437" s="110"/>
      <c r="F437" s="110"/>
      <c r="G437" s="110"/>
      <c r="H437" s="110"/>
      <c r="I437" s="110"/>
      <c r="J437" s="96" t="s">
        <v>316</v>
      </c>
    </row>
    <row r="438" spans="1:10" ht="40.5" customHeight="1" x14ac:dyDescent="0.25">
      <c r="A438" s="119" t="s">
        <v>39</v>
      </c>
      <c r="B438" s="130"/>
      <c r="C438" s="121" t="s">
        <v>28</v>
      </c>
      <c r="D438" s="110"/>
      <c r="E438" s="110"/>
      <c r="F438" s="110"/>
      <c r="G438" s="110"/>
      <c r="H438" s="110"/>
      <c r="I438" s="110"/>
      <c r="J438" s="96" t="s">
        <v>316</v>
      </c>
    </row>
    <row r="439" spans="1:10" ht="40.5" customHeight="1" x14ac:dyDescent="0.25">
      <c r="A439" s="119" t="s">
        <v>39</v>
      </c>
      <c r="B439" s="130"/>
      <c r="C439" s="121" t="s">
        <v>29</v>
      </c>
      <c r="D439" s="110"/>
      <c r="E439" s="110"/>
      <c r="F439" s="110"/>
      <c r="G439" s="110"/>
      <c r="H439" s="110"/>
      <c r="I439" s="110"/>
      <c r="J439" s="96" t="s">
        <v>316</v>
      </c>
    </row>
    <row r="440" spans="1:10" ht="40.5" customHeight="1" x14ac:dyDescent="0.25">
      <c r="A440" s="129" t="s">
        <v>39</v>
      </c>
      <c r="B440" s="130"/>
      <c r="C440" s="121" t="s">
        <v>30</v>
      </c>
      <c r="D440" s="110"/>
      <c r="E440" s="110"/>
      <c r="F440" s="110"/>
      <c r="G440" s="110"/>
      <c r="H440" s="110"/>
      <c r="I440" s="110"/>
      <c r="J440" s="96" t="s">
        <v>316</v>
      </c>
    </row>
    <row r="441" spans="1:10" ht="40.5" customHeight="1" x14ac:dyDescent="0.25">
      <c r="A441" s="142" t="s">
        <v>39</v>
      </c>
      <c r="B441" s="143"/>
      <c r="C441" s="144" t="s">
        <v>301</v>
      </c>
      <c r="D441" s="104">
        <f>Indicateurs!I439</f>
        <v>0</v>
      </c>
      <c r="E441" s="145" t="str">
        <f>IF(Indicateurs!$I431=0," ",IF(Indicateurs!J441+Indicateurs!J442&lt;&gt;Indicateurs!J431,"Vérifier l'écart entre la déclinaison (H/F/Nb) et la déclinaison BPI/hors BPI","Cohérent"))</f>
        <v xml:space="preserve"> </v>
      </c>
      <c r="F441" s="145" t="str">
        <f>IF(Indicateurs!$I431=0," ",IF(Indicateurs!K441+Indicateurs!K442&lt;&gt;Indicateurs!K431,"Vérifier l'écart entre la déclinaison (H/F/Nb) et la déclinaison BPI/hors BPI","Cohérent"))</f>
        <v xml:space="preserve"> </v>
      </c>
      <c r="G441" s="145" t="str">
        <f>IF(Indicateurs!$I431=0," ",IF(Indicateurs!N441+Indicateurs!N442&lt;&gt;Indicateurs!N431,"Vérifier l'écart entre la déclinaison (H/F/Nb) et la déclinaison BPI/hors BPI","Cohérent"))</f>
        <v xml:space="preserve"> </v>
      </c>
      <c r="H441" s="145" t="str">
        <f>IF(Indicateurs!$I431=0," ",IF(Indicateurs!Q441+Indicateurs!Q442&lt;&gt;Indicateurs!Q431,"Vérifier l'écart entre la déclinaison (H/F/Nb) et la déclinaison BPI/hors BPI","Cohérent"))</f>
        <v xml:space="preserve"> </v>
      </c>
      <c r="I441" s="145" t="str">
        <f>IF(Indicateurs!$I431=0," ",IF(Indicateurs!T441+Indicateurs!T442&lt;&gt;Indicateurs!T431,"Vérifier l'écart entre la déclinaison (H/F/Nb) et la déclinaison BPI/hors BPI","Cohérent"))</f>
        <v xml:space="preserve"> </v>
      </c>
      <c r="J441" s="96" t="s">
        <v>318</v>
      </c>
    </row>
    <row r="442" spans="1:10" ht="40.5" customHeight="1" x14ac:dyDescent="0.25">
      <c r="A442" s="146" t="s">
        <v>39</v>
      </c>
      <c r="B442" s="143"/>
      <c r="C442" s="144" t="s">
        <v>302</v>
      </c>
      <c r="D442" s="104">
        <f>Indicateurs!I440</f>
        <v>0</v>
      </c>
      <c r="E442" s="145" t="str">
        <f>E441</f>
        <v xml:space="preserve"> </v>
      </c>
      <c r="F442" s="145" t="str">
        <f>F441</f>
        <v xml:space="preserve"> </v>
      </c>
      <c r="G442" s="145" t="str">
        <f>G441</f>
        <v xml:space="preserve"> </v>
      </c>
      <c r="H442" s="145" t="str">
        <f>H441</f>
        <v xml:space="preserve"> </v>
      </c>
      <c r="I442" s="145" t="str">
        <f>I441</f>
        <v xml:space="preserve"> </v>
      </c>
      <c r="J442" s="96" t="s">
        <v>318</v>
      </c>
    </row>
    <row r="443" spans="1:10" ht="40.5" customHeight="1" x14ac:dyDescent="0.25">
      <c r="A443" s="137" t="s">
        <v>39</v>
      </c>
      <c r="B443" s="138" t="s">
        <v>227</v>
      </c>
      <c r="C443" s="137" t="s">
        <v>310</v>
      </c>
      <c r="D443" s="104">
        <f>Indicateurs!I443</f>
        <v>0</v>
      </c>
      <c r="E443" s="105" t="str">
        <f>IF(OR(Indicateurs!$I443="",Indicateurs!$I443=0)," ",IF(AND(Indicateurs!J443=0,SUM(Indicateurs!J444:J452)&lt;&gt;0),"il manque la valeur totale par rapport à la déclinaison (H/F/NB)",IF(Indicateurs!J443&lt;&gt;SUM(Indicateurs!J444:J452),"Vérifier l'écart entre la valeur totale et la déclinaison (H/F/NB)","Cohérent")))</f>
        <v xml:space="preserve"> </v>
      </c>
      <c r="F443" s="105" t="str">
        <f>IF(OR(Indicateurs!$I443="",Indicateurs!$I443=0)," ",IF(AND(Indicateurs!K443=0,SUM(Indicateurs!K444:K452)&lt;&gt;0),"il manque la valeur totale par rapport à la déclinaison (H/F/NB)",IF(Indicateurs!K443&lt;&gt;SUM(Indicateurs!K444:K452),"Vérifier l'écart entre la valeur totale et la déclinaison (H/F/NB)","Cohérent")))</f>
        <v xml:space="preserve"> </v>
      </c>
      <c r="G443" s="105" t="str">
        <f>IF(OR(Indicateurs!$I443="",Indicateurs!$I443=0)," ",IF(AND(Indicateurs!N443=0,SUM(Indicateurs!N444:N452)&lt;&gt;0),"il manque la valeur totale par rapport à la déclinaison (H/F/NB)",IF(Indicateurs!N443&lt;&gt;SUM(Indicateurs!N444:N452),"Vérifier l'écart entre la valeur totale et la déclinaison (H/F/NB)","Cohérent")))</f>
        <v xml:space="preserve"> </v>
      </c>
      <c r="H443" s="105" t="str">
        <f>IF(OR(Indicateurs!$I443="",Indicateurs!$I443=0)," ",IF(AND(Indicateurs!Q443=0,SUM(Indicateurs!Q444:Q452)&lt;&gt;0),"il manque la valeur totale par rapport à la déclinaison (H/F/NB)",IF(Indicateurs!Q443&lt;&gt;SUM(Indicateurs!Q444:Q452),"Vérifier l'écart entre la valeur totale et la déclinaison (H/F/NB)","Cohérent")))</f>
        <v xml:space="preserve"> </v>
      </c>
      <c r="I443" s="105" t="str">
        <f>IF(OR(Indicateurs!$I443="",Indicateurs!$I443=0)," ",IF(AND(Indicateurs!T443=0,SUM(Indicateurs!T444:T452)&lt;&gt;0),"il manque la valeur totale par rapport à la déclinaison (H/F/NB)",IF(Indicateurs!T443&lt;&gt;SUM(Indicateurs!T444:T452),"Vérifier l'écart entre la valeur totale et la déclinaison (H/F/NB)","Cohérent")))</f>
        <v xml:space="preserve"> </v>
      </c>
      <c r="J443" s="106" t="s">
        <v>307</v>
      </c>
    </row>
    <row r="444" spans="1:10" ht="40.5" customHeight="1" x14ac:dyDescent="0.25">
      <c r="A444" s="119" t="s">
        <v>39</v>
      </c>
      <c r="B444" s="130"/>
      <c r="C444" s="121" t="s">
        <v>22</v>
      </c>
      <c r="D444" s="110"/>
      <c r="E444" s="110"/>
      <c r="F444" s="110"/>
      <c r="G444" s="110"/>
      <c r="H444" s="110"/>
      <c r="I444" s="110"/>
      <c r="J444" s="96" t="s">
        <v>316</v>
      </c>
    </row>
    <row r="445" spans="1:10" ht="40.5" customHeight="1" x14ac:dyDescent="0.25">
      <c r="A445" s="119" t="s">
        <v>39</v>
      </c>
      <c r="B445" s="130"/>
      <c r="C445" s="121" t="s">
        <v>23</v>
      </c>
      <c r="D445" s="110"/>
      <c r="E445" s="110"/>
      <c r="F445" s="110"/>
      <c r="G445" s="110"/>
      <c r="H445" s="110"/>
      <c r="I445" s="110"/>
      <c r="J445" s="96" t="s">
        <v>316</v>
      </c>
    </row>
    <row r="446" spans="1:10" ht="40.5" customHeight="1" x14ac:dyDescent="0.25">
      <c r="A446" s="119" t="s">
        <v>39</v>
      </c>
      <c r="B446" s="130"/>
      <c r="C446" s="121" t="s">
        <v>24</v>
      </c>
      <c r="D446" s="110"/>
      <c r="E446" s="110"/>
      <c r="F446" s="110"/>
      <c r="G446" s="110"/>
      <c r="H446" s="110"/>
      <c r="I446" s="110"/>
      <c r="J446" s="96" t="s">
        <v>316</v>
      </c>
    </row>
    <row r="447" spans="1:10" ht="40.5" customHeight="1" x14ac:dyDescent="0.25">
      <c r="A447" s="111" t="s">
        <v>39</v>
      </c>
      <c r="B447" s="100"/>
      <c r="C447" s="113" t="s">
        <v>25</v>
      </c>
      <c r="D447" s="110"/>
      <c r="E447" s="110"/>
      <c r="F447" s="110"/>
      <c r="G447" s="110"/>
      <c r="H447" s="110"/>
      <c r="I447" s="110"/>
      <c r="J447" s="96" t="s">
        <v>316</v>
      </c>
    </row>
    <row r="448" spans="1:10" ht="40.5" customHeight="1" x14ac:dyDescent="0.25">
      <c r="A448" s="111" t="s">
        <v>39</v>
      </c>
      <c r="B448" s="100"/>
      <c r="C448" s="113" t="s">
        <v>26</v>
      </c>
      <c r="D448" s="110"/>
      <c r="E448" s="110"/>
      <c r="F448" s="110"/>
      <c r="G448" s="110"/>
      <c r="H448" s="110"/>
      <c r="I448" s="110"/>
      <c r="J448" s="96" t="s">
        <v>316</v>
      </c>
    </row>
    <row r="449" spans="1:10" ht="40.5" customHeight="1" x14ac:dyDescent="0.25">
      <c r="A449" s="111" t="s">
        <v>39</v>
      </c>
      <c r="B449" s="100"/>
      <c r="C449" s="113" t="s">
        <v>27</v>
      </c>
      <c r="D449" s="110"/>
      <c r="E449" s="110"/>
      <c r="F449" s="110"/>
      <c r="G449" s="110"/>
      <c r="H449" s="110"/>
      <c r="I449" s="110"/>
      <c r="J449" s="96" t="s">
        <v>316</v>
      </c>
    </row>
    <row r="450" spans="1:10" ht="40.5" customHeight="1" x14ac:dyDescent="0.25">
      <c r="A450" s="119" t="s">
        <v>39</v>
      </c>
      <c r="B450" s="130"/>
      <c r="C450" s="121" t="s">
        <v>28</v>
      </c>
      <c r="D450" s="110"/>
      <c r="E450" s="110"/>
      <c r="F450" s="110"/>
      <c r="G450" s="110"/>
      <c r="H450" s="110"/>
      <c r="I450" s="110"/>
      <c r="J450" s="96" t="s">
        <v>316</v>
      </c>
    </row>
    <row r="451" spans="1:10" ht="40.5" customHeight="1" x14ac:dyDescent="0.25">
      <c r="A451" s="119" t="s">
        <v>39</v>
      </c>
      <c r="B451" s="130"/>
      <c r="C451" s="121" t="s">
        <v>29</v>
      </c>
      <c r="D451" s="110"/>
      <c r="E451" s="110"/>
      <c r="F451" s="110"/>
      <c r="G451" s="110"/>
      <c r="H451" s="110"/>
      <c r="I451" s="110"/>
      <c r="J451" s="96" t="s">
        <v>316</v>
      </c>
    </row>
    <row r="452" spans="1:10" ht="40.5" customHeight="1" x14ac:dyDescent="0.25">
      <c r="A452" s="129" t="s">
        <v>39</v>
      </c>
      <c r="B452" s="130"/>
      <c r="C452" s="121" t="s">
        <v>30</v>
      </c>
      <c r="D452" s="110"/>
      <c r="E452" s="110"/>
      <c r="F452" s="110"/>
      <c r="G452" s="110"/>
      <c r="H452" s="110"/>
      <c r="I452" s="110"/>
      <c r="J452" s="96" t="s">
        <v>316</v>
      </c>
    </row>
    <row r="453" spans="1:10" ht="40.5" customHeight="1" x14ac:dyDescent="0.25">
      <c r="A453" s="142" t="s">
        <v>39</v>
      </c>
      <c r="B453" s="143"/>
      <c r="C453" s="144" t="s">
        <v>301</v>
      </c>
      <c r="D453" s="104">
        <f>Indicateurs!I451</f>
        <v>0</v>
      </c>
      <c r="E453" s="145" t="str">
        <f>IF(Indicateurs!$I443=0," ",IF(Indicateurs!J453+Indicateurs!J454&lt;&gt;Indicateurs!J443,"Vérifier l'écart entre la déclinaison (H/F/Nb) et la déclinaison BPI/hors BPI","Cohérent"))</f>
        <v xml:space="preserve"> </v>
      </c>
      <c r="F453" s="145" t="str">
        <f>IF(Indicateurs!$I443=0," ",IF(Indicateurs!K453+Indicateurs!K454&lt;&gt;Indicateurs!K443,"Vérifier l'écart entre la déclinaison (H/F/Nb) et la déclinaison BPI/hors BPI","Cohérent"))</f>
        <v xml:space="preserve"> </v>
      </c>
      <c r="G453" s="145" t="str">
        <f>IF(Indicateurs!$I443=0," ",IF(Indicateurs!N453+Indicateurs!N454&lt;&gt;Indicateurs!N443,"Vérifier l'écart entre la déclinaison (H/F/Nb) et la déclinaison BPI/hors BPI","Cohérent"))</f>
        <v xml:space="preserve"> </v>
      </c>
      <c r="H453" s="145" t="str">
        <f>IF(Indicateurs!$I443=0," ",IF(Indicateurs!Q453+Indicateurs!Q454&lt;&gt;Indicateurs!Q443,"Vérifier l'écart entre la déclinaison (H/F/Nb) et la déclinaison BPI/hors BPI","Cohérent"))</f>
        <v xml:space="preserve"> </v>
      </c>
      <c r="I453" s="145" t="str">
        <f>IF(Indicateurs!$I443=0," ",IF(Indicateurs!T453+Indicateurs!T454&lt;&gt;Indicateurs!T443,"Vérifier l'écart entre la déclinaison (H/F/Nb) et la déclinaison BPI/hors BPI","Cohérent"))</f>
        <v xml:space="preserve"> </v>
      </c>
      <c r="J453" s="96" t="s">
        <v>318</v>
      </c>
    </row>
    <row r="454" spans="1:10" ht="40.5" customHeight="1" x14ac:dyDescent="0.25">
      <c r="A454" s="146" t="s">
        <v>39</v>
      </c>
      <c r="B454" s="143"/>
      <c r="C454" s="144" t="s">
        <v>302</v>
      </c>
      <c r="D454" s="104">
        <f>Indicateurs!I452</f>
        <v>0</v>
      </c>
      <c r="E454" s="145" t="str">
        <f>E453</f>
        <v xml:space="preserve"> </v>
      </c>
      <c r="F454" s="145" t="str">
        <f>F453</f>
        <v xml:space="preserve"> </v>
      </c>
      <c r="G454" s="145" t="str">
        <f>G453</f>
        <v xml:space="preserve"> </v>
      </c>
      <c r="H454" s="145" t="str">
        <f>H453</f>
        <v xml:space="preserve"> </v>
      </c>
      <c r="I454" s="145" t="str">
        <f>I453</f>
        <v xml:space="preserve"> </v>
      </c>
      <c r="J454" s="96" t="s">
        <v>318</v>
      </c>
    </row>
    <row r="455" spans="1:10" ht="40.5" customHeight="1" x14ac:dyDescent="0.25">
      <c r="A455" s="139" t="s">
        <v>39</v>
      </c>
      <c r="B455" s="140" t="s">
        <v>49</v>
      </c>
      <c r="C455" s="141" t="s">
        <v>229</v>
      </c>
      <c r="D455" s="104">
        <f>Indicateurs!I455</f>
        <v>0</v>
      </c>
      <c r="E455" s="105" t="str">
        <f>IF(OR(Indicateurs!$I455="",Indicateurs!$I455=0)," ",IF(AND(Indicateurs!J455=0,SUM(Indicateurs!J456:J464)&lt;&gt;0),"il manque la valeur totale par rapport à la déclinaison (H/F/NB)",IF(Indicateurs!J455&lt;&gt;SUM(Indicateurs!J456:J464),"Vérifier l'écart entre la valeur totale et la déclinaison (H/F/NB)","Cohérent")))</f>
        <v xml:space="preserve"> </v>
      </c>
      <c r="F455" s="105" t="str">
        <f>IF(OR(Indicateurs!$I455="",Indicateurs!$I455=0)," ",IF(AND(Indicateurs!K455=0,SUM(Indicateurs!K456:K464)&lt;&gt;0),"il manque la valeur totale par rapport à la déclinaison (H/F/NB)",IF(Indicateurs!K455&lt;&gt;SUM(Indicateurs!K456:K464),"Vérifier l'écart entre la valeur totale et la déclinaison (H/F/NB)","Cohérent")))</f>
        <v xml:space="preserve"> </v>
      </c>
      <c r="G455" s="105" t="str">
        <f>IF(OR(Indicateurs!$I455="",Indicateurs!$I455=0)," ",IF(AND(Indicateurs!N455=0,SUM(Indicateurs!N456:N464)&lt;&gt;0),"il manque la valeur totale par rapport à la déclinaison (H/F/NB)",IF(Indicateurs!N455&lt;&gt;SUM(Indicateurs!N456:N464),"Vérifier l'écart entre la valeur totale et la déclinaison (H/F/NB)","Cohérent")))</f>
        <v xml:space="preserve"> </v>
      </c>
      <c r="H455" s="105" t="str">
        <f>IF(OR(Indicateurs!$I455="",Indicateurs!$I455=0)," ",IF(AND(Indicateurs!Q455=0,SUM(Indicateurs!Q456:Q464)&lt;&gt;0),"il manque la valeur totale par rapport à la déclinaison (H/F/NB)",IF(Indicateurs!Q455&lt;&gt;SUM(Indicateurs!Q456:Q464),"Vérifier l'écart entre la valeur totale et la déclinaison (H/F/NB)","Cohérent")))</f>
        <v xml:space="preserve"> </v>
      </c>
      <c r="I455" s="105" t="str">
        <f>IF(OR(Indicateurs!$I455="",Indicateurs!$I455=0)," ",IF(AND(Indicateurs!T455=0,SUM(Indicateurs!T456:T464)&lt;&gt;0),"il manque la valeur totale par rapport à la déclinaison (H/F/NB)",IF(Indicateurs!T455&lt;&gt;SUM(Indicateurs!T456:T464),"Vérifier l'écart entre la valeur totale et la déclinaison (H/F/NB)","Cohérent")))</f>
        <v xml:space="preserve"> </v>
      </c>
      <c r="J455" s="106" t="s">
        <v>307</v>
      </c>
    </row>
    <row r="456" spans="1:10" ht="40.5" customHeight="1" x14ac:dyDescent="0.25">
      <c r="A456" s="119" t="s">
        <v>39</v>
      </c>
      <c r="B456" s="130"/>
      <c r="C456" s="121" t="s">
        <v>22</v>
      </c>
      <c r="D456" s="110"/>
      <c r="E456" s="110"/>
      <c r="F456" s="110"/>
      <c r="G456" s="110"/>
      <c r="H456" s="110"/>
      <c r="I456" s="110"/>
      <c r="J456" s="96" t="s">
        <v>316</v>
      </c>
    </row>
    <row r="457" spans="1:10" ht="40.5" customHeight="1" x14ac:dyDescent="0.25">
      <c r="A457" s="119" t="s">
        <v>39</v>
      </c>
      <c r="B457" s="130"/>
      <c r="C457" s="121" t="s">
        <v>23</v>
      </c>
      <c r="D457" s="110"/>
      <c r="E457" s="110"/>
      <c r="F457" s="110"/>
      <c r="G457" s="110"/>
      <c r="H457" s="110"/>
      <c r="I457" s="110"/>
      <c r="J457" s="96" t="s">
        <v>316</v>
      </c>
    </row>
    <row r="458" spans="1:10" ht="40.5" customHeight="1" x14ac:dyDescent="0.25">
      <c r="A458" s="119" t="s">
        <v>39</v>
      </c>
      <c r="B458" s="130"/>
      <c r="C458" s="121" t="s">
        <v>24</v>
      </c>
      <c r="D458" s="110"/>
      <c r="E458" s="110"/>
      <c r="F458" s="110"/>
      <c r="G458" s="110"/>
      <c r="H458" s="110"/>
      <c r="I458" s="110"/>
      <c r="J458" s="96" t="s">
        <v>316</v>
      </c>
    </row>
    <row r="459" spans="1:10" ht="40.5" customHeight="1" x14ac:dyDescent="0.25">
      <c r="A459" s="111" t="s">
        <v>39</v>
      </c>
      <c r="B459" s="100"/>
      <c r="C459" s="113" t="s">
        <v>25</v>
      </c>
      <c r="D459" s="110"/>
      <c r="E459" s="110"/>
      <c r="F459" s="110"/>
      <c r="G459" s="110"/>
      <c r="H459" s="110"/>
      <c r="I459" s="110"/>
      <c r="J459" s="96" t="s">
        <v>316</v>
      </c>
    </row>
    <row r="460" spans="1:10" ht="40.5" customHeight="1" x14ac:dyDescent="0.25">
      <c r="A460" s="111" t="s">
        <v>39</v>
      </c>
      <c r="B460" s="100"/>
      <c r="C460" s="113" t="s">
        <v>26</v>
      </c>
      <c r="D460" s="110"/>
      <c r="E460" s="110"/>
      <c r="F460" s="110"/>
      <c r="G460" s="110"/>
      <c r="H460" s="110"/>
      <c r="I460" s="110"/>
      <c r="J460" s="96" t="s">
        <v>316</v>
      </c>
    </row>
    <row r="461" spans="1:10" ht="40.5" customHeight="1" x14ac:dyDescent="0.25">
      <c r="A461" s="111" t="s">
        <v>39</v>
      </c>
      <c r="B461" s="100"/>
      <c r="C461" s="113" t="s">
        <v>27</v>
      </c>
      <c r="D461" s="110"/>
      <c r="E461" s="110"/>
      <c r="F461" s="110"/>
      <c r="G461" s="110"/>
      <c r="H461" s="110"/>
      <c r="I461" s="110"/>
      <c r="J461" s="96" t="s">
        <v>316</v>
      </c>
    </row>
    <row r="462" spans="1:10" ht="40.5" customHeight="1" x14ac:dyDescent="0.25">
      <c r="A462" s="119" t="s">
        <v>39</v>
      </c>
      <c r="B462" s="130"/>
      <c r="C462" s="121" t="s">
        <v>28</v>
      </c>
      <c r="D462" s="110"/>
      <c r="E462" s="110"/>
      <c r="F462" s="110"/>
      <c r="G462" s="110"/>
      <c r="H462" s="110"/>
      <c r="I462" s="110"/>
      <c r="J462" s="96" t="s">
        <v>316</v>
      </c>
    </row>
    <row r="463" spans="1:10" ht="40.5" customHeight="1" x14ac:dyDescent="0.25">
      <c r="A463" s="119" t="s">
        <v>39</v>
      </c>
      <c r="B463" s="130"/>
      <c r="C463" s="121" t="s">
        <v>29</v>
      </c>
      <c r="D463" s="110"/>
      <c r="E463" s="110"/>
      <c r="F463" s="110"/>
      <c r="G463" s="110"/>
      <c r="H463" s="110"/>
      <c r="I463" s="110"/>
      <c r="J463" s="96" t="s">
        <v>316</v>
      </c>
    </row>
    <row r="464" spans="1:10" ht="40.5" customHeight="1" x14ac:dyDescent="0.25">
      <c r="A464" s="129" t="s">
        <v>39</v>
      </c>
      <c r="B464" s="130"/>
      <c r="C464" s="121" t="s">
        <v>30</v>
      </c>
      <c r="D464" s="110"/>
      <c r="E464" s="110"/>
      <c r="F464" s="110"/>
      <c r="G464" s="110"/>
      <c r="H464" s="110"/>
      <c r="I464" s="110"/>
      <c r="J464" s="96" t="s">
        <v>316</v>
      </c>
    </row>
    <row r="465" spans="1:10" ht="40.5" customHeight="1" x14ac:dyDescent="0.25">
      <c r="A465" s="142" t="s">
        <v>39</v>
      </c>
      <c r="B465" s="143"/>
      <c r="C465" s="144" t="s">
        <v>301</v>
      </c>
      <c r="D465" s="104">
        <f>Indicateurs!I465</f>
        <v>0</v>
      </c>
      <c r="E465" s="145" t="str">
        <f>IF(Indicateurs!$I455=0," ",IF(Indicateurs!J465+Indicateurs!J466&lt;&gt;Indicateurs!J455,"Vérifier l'écart entre la déclinaison (H/F/Nb) et la déclinaison BPI/hors BPI","Cohérent"))</f>
        <v xml:space="preserve"> </v>
      </c>
      <c r="F465" s="145" t="str">
        <f>IF(Indicateurs!$I455=0," ",IF(Indicateurs!K465+Indicateurs!K466&lt;&gt;Indicateurs!K455,"Vérifier l'écart entre la déclinaison (H/F/Nb) et la déclinaison BPI/hors BPI","Cohérent"))</f>
        <v xml:space="preserve"> </v>
      </c>
      <c r="G465" s="145" t="str">
        <f>IF(Indicateurs!$I455=0," ",IF(Indicateurs!N465+Indicateurs!N466&lt;&gt;Indicateurs!N455,"Vérifier l'écart entre la déclinaison (H/F/Nb) et la déclinaison BPI/hors BPI","Cohérent"))</f>
        <v xml:space="preserve"> </v>
      </c>
      <c r="H465" s="145" t="str">
        <f>IF(Indicateurs!$I455=0," ",IF(Indicateurs!Q465+Indicateurs!Q466&lt;&gt;Indicateurs!Q455,"Vérifier l'écart entre la déclinaison (H/F/Nb) et la déclinaison BPI/hors BPI","Cohérent"))</f>
        <v xml:space="preserve"> </v>
      </c>
      <c r="I465" s="145" t="str">
        <f>IF(Indicateurs!$I455=0," ",IF(Indicateurs!T465+Indicateurs!T466&lt;&gt;Indicateurs!T455,"Vérifier l'écart entre la déclinaison (H/F/Nb) et la déclinaison BPI/hors BPI","Cohérent"))</f>
        <v xml:space="preserve"> </v>
      </c>
      <c r="J465" s="96" t="s">
        <v>318</v>
      </c>
    </row>
    <row r="466" spans="1:10" ht="40.5" customHeight="1" x14ac:dyDescent="0.25">
      <c r="A466" s="146" t="s">
        <v>39</v>
      </c>
      <c r="B466" s="143"/>
      <c r="C466" s="144" t="s">
        <v>302</v>
      </c>
      <c r="D466" s="104">
        <f>Indicateurs!I466</f>
        <v>0</v>
      </c>
      <c r="E466" s="145" t="str">
        <f>E465</f>
        <v xml:space="preserve"> </v>
      </c>
      <c r="F466" s="145" t="str">
        <f>F465</f>
        <v xml:space="preserve"> </v>
      </c>
      <c r="G466" s="145" t="str">
        <f>G465</f>
        <v xml:space="preserve"> </v>
      </c>
      <c r="H466" s="145" t="str">
        <f>H465</f>
        <v xml:space="preserve"> </v>
      </c>
      <c r="I466" s="145" t="str">
        <f>I465</f>
        <v xml:space="preserve"> </v>
      </c>
      <c r="J466" s="96" t="s">
        <v>318</v>
      </c>
    </row>
    <row r="467" spans="1:10" ht="40.5" customHeight="1" x14ac:dyDescent="0.25">
      <c r="A467" s="147" t="s">
        <v>39</v>
      </c>
      <c r="B467" s="148"/>
      <c r="C467" s="149" t="s">
        <v>315</v>
      </c>
      <c r="D467" s="104"/>
      <c r="E467" s="116" t="str">
        <f>IF(Indicateurs!$I455=0," ",IF(Indicateurs!J467+Indicateurs!J468=Indicateurs!J455,"cohérent","vérifier la répartition entre les bénéficiaires et les non bénéficiaire de la protection temporaire"))</f>
        <v xml:space="preserve"> </v>
      </c>
      <c r="F467" s="116" t="str">
        <f>IF(Indicateurs!$I455=0," ",IF(Indicateurs!K467+Indicateurs!K468=Indicateurs!K455,"cohérent","vérifier la répartition entre les bénéficiaires et les non bénéficiaire de la protection temporaire"))</f>
        <v xml:space="preserve"> </v>
      </c>
      <c r="G467" s="116" t="str">
        <f>IF(Indicateurs!$I455=0," ",IF(Indicateurs!N467+Indicateurs!N468=Indicateurs!N455,"cohérent","vérifier la répartition entre les bénéficiaires et les non bénéficiaire de la protection temporaire"))</f>
        <v xml:space="preserve"> </v>
      </c>
      <c r="H467" s="116" t="str">
        <f>IF(Indicateurs!$I455=0," ",IF(Indicateurs!Q467+Indicateurs!Q468=Indicateurs!Q455,"cohérent","vérifier la répartition entre les bénéficiaires et les non bénéficiaire de la protection temporaire"))</f>
        <v xml:space="preserve"> </v>
      </c>
      <c r="I467" s="116" t="str">
        <f>IF(Indicateurs!$I455=0," ",IF(Indicateurs!T467+Indicateurs!T468=Indicateurs!T455,"cohérent","vérifier la répartition entre les bénéficiaires et les non bénéficiaire de la protection temporaire"))</f>
        <v xml:space="preserve"> </v>
      </c>
      <c r="J467" s="96" t="s">
        <v>317</v>
      </c>
    </row>
    <row r="468" spans="1:10" ht="40.5" customHeight="1" x14ac:dyDescent="0.25">
      <c r="A468" s="147" t="s">
        <v>39</v>
      </c>
      <c r="B468" s="148"/>
      <c r="C468" s="149" t="s">
        <v>314</v>
      </c>
      <c r="D468" s="104"/>
      <c r="E468" s="116" t="str">
        <f>E467</f>
        <v xml:space="preserve"> </v>
      </c>
      <c r="F468" s="116" t="str">
        <f>F467</f>
        <v xml:space="preserve"> </v>
      </c>
      <c r="G468" s="116" t="str">
        <f>G467</f>
        <v xml:space="preserve"> </v>
      </c>
      <c r="H468" s="116" t="str">
        <f>H467</f>
        <v xml:space="preserve"> </v>
      </c>
      <c r="I468" s="116" t="str">
        <f>I467</f>
        <v xml:space="preserve"> </v>
      </c>
      <c r="J468" s="96" t="s">
        <v>317</v>
      </c>
    </row>
    <row r="469" spans="1:10" ht="40.5" customHeight="1" x14ac:dyDescent="0.25">
      <c r="A469" s="152" t="s">
        <v>39</v>
      </c>
      <c r="B469" s="140" t="s">
        <v>50</v>
      </c>
      <c r="C469" s="141" t="s">
        <v>51</v>
      </c>
      <c r="D469" s="104">
        <f>Indicateurs!I469</f>
        <v>0</v>
      </c>
      <c r="E469" s="110"/>
      <c r="F469" s="110"/>
      <c r="G469" s="110"/>
      <c r="H469" s="110"/>
      <c r="I469" s="110"/>
      <c r="J469" s="96" t="s">
        <v>316</v>
      </c>
    </row>
    <row r="470" spans="1:10" ht="40.5" customHeight="1" x14ac:dyDescent="0.25">
      <c r="A470" s="139" t="s">
        <v>39</v>
      </c>
      <c r="B470" s="140" t="s">
        <v>230</v>
      </c>
      <c r="C470" s="141" t="s">
        <v>231</v>
      </c>
      <c r="D470" s="104">
        <f>Indicateurs!I470</f>
        <v>0</v>
      </c>
      <c r="E470" s="153" t="str">
        <f>IF(OR(Indicateurs!$I470="",Indicateurs!$I470=0)," ",IF(OR(AND(Indicateurs!J470=0,SUM(Indicateurs!J471:J479)&lt;&gt;0),AND(Indicateurs!J470=0,Indicateurs!J484&lt;&gt;0)),"il manque la valeur totale par rapport à la déclinaison (H/F/NB) et/ou par rapport au décompte du sous-indicateur N.2.10.1",IF(AND(Indicateurs!J470&lt;&gt;SUM(Indicateurs!J471:J479),Indicateurs!J470&lt;Indicateurs!J480),"écart entre la valeur totale et la déclinaison (H/F/NB) ET indicateur de réalisation supérieur (N.2.10.1)",IF(Indicateurs!J470&lt;&gt;SUM(Indicateurs!J471:J479),"Vérifier l'écart entre la valeur totale et la déclinaison (H/F/NB)",IF(Indicateurs!J470&lt;Indicateurs!J484,"indicateur de réalisation supérieur (N.2.10.1)","Cohérent")))))</f>
        <v xml:space="preserve"> </v>
      </c>
      <c r="F470" s="153" t="str">
        <f>IF(OR(Indicateurs!$I470="",Indicateurs!$I470=0)," ",IF(OR(AND(Indicateurs!K470=0,SUM(Indicateurs!K471:K479)&lt;&gt;0),AND(Indicateurs!K470=0,Indicateurs!K484&lt;&gt;0)),"il manque la valeur totale par rapport à la déclinaison (H/F/NB) et/ou par rapport au décompte du sous-indicateur N.2.10.1",IF(AND(Indicateurs!K470&lt;&gt;SUM(Indicateurs!K471:K479),Indicateurs!K470&lt;Indicateurs!K480),"écart entre la valeur totale et la déclinaison (H/F/NB) ET indicateur de réalisation supérieur (N.2.10.1)",IF(Indicateurs!K470&lt;&gt;SUM(Indicateurs!K471:K479),"Vérifier l'écart entre la valeur totale et la déclinaison (H/F/NB)",IF(Indicateurs!K470&lt;Indicateurs!K484,"indicateur de réalisation supérieur (N.2.10.1)","Cohérent")))))</f>
        <v xml:space="preserve"> </v>
      </c>
      <c r="G470" s="153" t="str">
        <f>IF(OR(Indicateurs!$I470="",Indicateurs!$I470=0)," ",IF(OR(AND(Indicateurs!N470=0,SUM(Indicateurs!N471:N479)&lt;&gt;0),AND(Indicateurs!N470=0,Indicateurs!N484&lt;&gt;0)),"il manque la valeur totale par rapport à la déclinaison (H/F/NB) et/ou par rapport au décompte du sous-indicateur N.2.10.1",IF(AND(Indicateurs!N470&lt;&gt;SUM(Indicateurs!N471:N479),Indicateurs!N470&lt;Indicateurs!N480),"écart entre la valeur totale et la déclinaison (H/F/NB) ET indicateur de réalisation supérieur (N.2.10.1)",IF(Indicateurs!N470&lt;&gt;SUM(Indicateurs!N471:N479),"Vérifier l'écart entre la valeur totale et la déclinaison (H/F/NB)",IF(Indicateurs!N470&lt;Indicateurs!N484,"indicateur de réalisation supérieur (N.2.10.1)","Cohérent")))))</f>
        <v xml:space="preserve"> </v>
      </c>
      <c r="H470" s="153" t="str">
        <f>IF(OR(Indicateurs!$I470="",Indicateurs!$I470=0)," ",IF(OR(AND(Indicateurs!Q470=0,SUM(Indicateurs!Q471:Q479)&lt;&gt;0),AND(Indicateurs!Q470=0,Indicateurs!Q484&lt;&gt;0)),"il manque la valeur totale par rapport à la déclinaison (H/F/NB) et/ou par rapport au décompte du sous-indicateur N.2.10.1",IF(AND(Indicateurs!Q470&lt;&gt;SUM(Indicateurs!Q471:Q479),Indicateurs!Q470&lt;Indicateurs!Q480),"écart entre la valeur totale et la déclinaison (H/F/NB) ET indicateur de réalisation supérieur (N.2.10.1)",IF(Indicateurs!Q470&lt;&gt;SUM(Indicateurs!Q471:Q479),"Vérifier l'écart entre la valeur totale et la déclinaison (H/F/NB)",IF(Indicateurs!Q470&lt;Indicateurs!Q484,"indicateur de réalisation supérieur (N.2.10.1)","Cohérent")))))</f>
        <v xml:space="preserve"> </v>
      </c>
      <c r="I470" s="153" t="str">
        <f>IF(OR(Indicateurs!$I470="",Indicateurs!$I470=0)," ",IF(OR(AND(Indicateurs!T470=0,SUM(Indicateurs!T471:T479)&lt;&gt;0),AND(Indicateurs!T470=0,Indicateurs!T484&lt;&gt;0)),"il manque la valeur totale par rapport à la déclinaison (H/F/NB) et/ou par rapport au décompte du sous-indicateur N.2.10.1",IF(AND(Indicateurs!T470&lt;&gt;SUM(Indicateurs!T471:T479),Indicateurs!T470&lt;Indicateurs!T480),"écart entre la valeur totale et la déclinaison (H/F/NB) ET indicateur de réalisation supérieur (N.2.10.1)",IF(Indicateurs!T470&lt;&gt;SUM(Indicateurs!T471:T479),"Vérifier l'écart entre la valeur totale et la déclinaison (H/F/NB)",IF(Indicateurs!T470&lt;Indicateurs!T484,"indicateur de réalisation supérieur (N.2.10.1)","Cohérent")))))</f>
        <v xml:space="preserve"> </v>
      </c>
      <c r="J470" s="96" t="s">
        <v>311</v>
      </c>
    </row>
    <row r="471" spans="1:10" ht="40.5" customHeight="1" x14ac:dyDescent="0.25">
      <c r="A471" s="119" t="s">
        <v>39</v>
      </c>
      <c r="B471" s="130"/>
      <c r="C471" s="121" t="s">
        <v>22</v>
      </c>
      <c r="D471" s="110"/>
      <c r="E471" s="153" t="str">
        <f>IF(OR(Indicateurs!$I$470="",Indicateurs!$I$470=0)," ",IF(AND(Indicateurs!J471=0,Indicateurs!J485&lt;&gt;0),"il manque la valeur totale par rapport au décompte du sous-indicateur N.2.10.1",IF(Indicateurs!J471&lt;Indicateurs!J485,"indicateur de réalisation supérieur (N.2.10.1)","Cohérent")))</f>
        <v xml:space="preserve"> </v>
      </c>
      <c r="F471" s="153" t="str">
        <f>IF(OR(Indicateurs!$I$470="",Indicateurs!$I$470=0)," ",IF(AND(Indicateurs!K471=0,Indicateurs!K485&lt;&gt;0),"il manque la valeur totale par rapport au décompte du sous-indicateur N.2.10.1",IF(Indicateurs!K471&lt;Indicateurs!K485,"indicateur de réalisation supérieur (N.2.10.1)","Cohérent")))</f>
        <v xml:space="preserve"> </v>
      </c>
      <c r="G471" s="153" t="str">
        <f>IF(OR(Indicateurs!$I$470="",Indicateurs!$I$470=0)," ",IF(AND(Indicateurs!N471=0,Indicateurs!N485&lt;&gt;0),"il manque la valeur totale par rapport au décompte du sous-indicateur N.2.10.1",IF(Indicateurs!N471&lt;Indicateurs!N485,"indicateur de réalisation supérieur (N.2.10.1)","Cohérent")))</f>
        <v xml:space="preserve"> </v>
      </c>
      <c r="H471" s="153" t="str">
        <f>IF(OR(Indicateurs!$I$470="",Indicateurs!$I$470=0)," ",IF(AND(Indicateurs!Q471=0,Indicateurs!Q485&lt;&gt;0),"il manque la valeur totale par rapport au décompte du sous-indicateur N.2.10.1",IF(Indicateurs!Q471&lt;Indicateurs!Q485,"indicateur de réalisation supérieur (N.2.10.1)","Cohérent")))</f>
        <v xml:space="preserve"> </v>
      </c>
      <c r="I471" s="153" t="str">
        <f>IF(OR(Indicateurs!$I$470="",Indicateurs!$I$470=0)," ",IF(AND(Indicateurs!T471=0,Indicateurs!T485&lt;&gt;0),"il manque la valeur totale par rapport au décompte du sous-indicateur N.2.10.1",IF(Indicateurs!T471&lt;Indicateurs!T485,"indicateur de réalisation supérieur (N.2.10.1)","Cohérent")))</f>
        <v xml:space="preserve"> </v>
      </c>
      <c r="J471" s="106" t="s">
        <v>312</v>
      </c>
    </row>
    <row r="472" spans="1:10" ht="40.5" customHeight="1" x14ac:dyDescent="0.25">
      <c r="A472" s="119" t="s">
        <v>39</v>
      </c>
      <c r="B472" s="130"/>
      <c r="C472" s="121" t="s">
        <v>23</v>
      </c>
      <c r="D472" s="110"/>
      <c r="E472" s="153" t="str">
        <f>IF(OR(Indicateurs!$I$470="",Indicateurs!$I$470=0)," ",IF(AND(Indicateurs!J472=0,Indicateurs!J486&lt;&gt;0),"il manque la valeur totale par rapport au décompte du sous-indicateur N.2.10.1",IF(Indicateurs!J472&lt;Indicateurs!J486,"indicateur de réalisation supérieur (N.2.10.1)","Cohérent")))</f>
        <v xml:space="preserve"> </v>
      </c>
      <c r="F472" s="153" t="str">
        <f>IF(OR(Indicateurs!$I$470="",Indicateurs!$I$470=0)," ",IF(AND(Indicateurs!K472=0,Indicateurs!K486&lt;&gt;0),"il manque la valeur totale par rapport au décompte du sous-indicateur N.2.10.1",IF(Indicateurs!K472&lt;Indicateurs!K486,"indicateur de réalisation supérieur (N.2.10.1)","Cohérent")))</f>
        <v xml:space="preserve"> </v>
      </c>
      <c r="G472" s="153" t="str">
        <f>IF(OR(Indicateurs!$I$470="",Indicateurs!$I$470=0)," ",IF(AND(Indicateurs!N472=0,Indicateurs!N486&lt;&gt;0),"il manque la valeur totale par rapport au décompte du sous-indicateur N.2.10.1",IF(Indicateurs!N472&lt;Indicateurs!N486,"indicateur de réalisation supérieur (N.2.10.1)","Cohérent")))</f>
        <v xml:space="preserve"> </v>
      </c>
      <c r="H472" s="153" t="str">
        <f>IF(OR(Indicateurs!$I$470="",Indicateurs!$I$470=0)," ",IF(AND(Indicateurs!Q472=0,Indicateurs!Q486&lt;&gt;0),"il manque la valeur totale par rapport au décompte du sous-indicateur N.2.10.1",IF(Indicateurs!Q472&lt;Indicateurs!Q486,"indicateur de réalisation supérieur (N.2.10.1)","Cohérent")))</f>
        <v xml:space="preserve"> </v>
      </c>
      <c r="I472" s="153" t="str">
        <f>IF(OR(Indicateurs!$I$470="",Indicateurs!$I$470=0)," ",IF(AND(Indicateurs!T472=0,Indicateurs!T486&lt;&gt;0),"il manque la valeur totale par rapport au décompte du sous-indicateur N.2.10.1",IF(Indicateurs!T472&lt;Indicateurs!T486,"indicateur de réalisation supérieur (N.2.10.1)","Cohérent")))</f>
        <v xml:space="preserve"> </v>
      </c>
      <c r="J472" s="106" t="s">
        <v>312</v>
      </c>
    </row>
    <row r="473" spans="1:10" ht="40.5" customHeight="1" x14ac:dyDescent="0.25">
      <c r="A473" s="119" t="s">
        <v>39</v>
      </c>
      <c r="B473" s="130"/>
      <c r="C473" s="121" t="s">
        <v>24</v>
      </c>
      <c r="D473" s="110"/>
      <c r="E473" s="153" t="str">
        <f>IF(OR(Indicateurs!$I$470="",Indicateurs!$I$470=0)," ",IF(AND(Indicateurs!J473=0,Indicateurs!J487&lt;&gt;0),"il manque la valeur totale par rapport au décompte du sous-indicateur N.2.10.1",IF(Indicateurs!J473&lt;Indicateurs!J487,"indicateur de réalisation supérieur (N.2.10.1)","Cohérent")))</f>
        <v xml:space="preserve"> </v>
      </c>
      <c r="F473" s="153" t="str">
        <f>IF(OR(Indicateurs!$I$470="",Indicateurs!$I$470=0)," ",IF(AND(Indicateurs!K473=0,Indicateurs!K487&lt;&gt;0),"il manque la valeur totale par rapport au décompte du sous-indicateur N.2.10.1",IF(Indicateurs!K473&lt;Indicateurs!K487,"indicateur de réalisation supérieur (N.2.10.1)","Cohérent")))</f>
        <v xml:space="preserve"> </v>
      </c>
      <c r="G473" s="153" t="str">
        <f>IF(OR(Indicateurs!$I$470="",Indicateurs!$I$470=0)," ",IF(AND(Indicateurs!N473=0,Indicateurs!N487&lt;&gt;0),"il manque la valeur totale par rapport au décompte du sous-indicateur N.2.10.1",IF(Indicateurs!N473&lt;Indicateurs!N487,"indicateur de réalisation supérieur (N.2.10.1)","Cohérent")))</f>
        <v xml:space="preserve"> </v>
      </c>
      <c r="H473" s="153" t="str">
        <f>IF(OR(Indicateurs!$I$470="",Indicateurs!$I$470=0)," ",IF(AND(Indicateurs!Q473=0,Indicateurs!Q487&lt;&gt;0),"il manque la valeur totale par rapport au décompte du sous-indicateur N.2.10.1",IF(Indicateurs!Q473&lt;Indicateurs!Q487,"indicateur de réalisation supérieur (N.2.10.1)","Cohérent")))</f>
        <v xml:space="preserve"> </v>
      </c>
      <c r="I473" s="153" t="str">
        <f>IF(OR(Indicateurs!$I$470="",Indicateurs!$I$470=0)," ",IF(AND(Indicateurs!T473=0,Indicateurs!T487&lt;&gt;0),"il manque la valeur totale par rapport au décompte du sous-indicateur N.2.10.1",IF(Indicateurs!T473&lt;Indicateurs!T487,"indicateur de réalisation supérieur (N.2.10.1)","Cohérent")))</f>
        <v xml:space="preserve"> </v>
      </c>
      <c r="J473" s="106" t="s">
        <v>312</v>
      </c>
    </row>
    <row r="474" spans="1:10" ht="40.5" customHeight="1" x14ac:dyDescent="0.25">
      <c r="A474" s="111" t="s">
        <v>39</v>
      </c>
      <c r="B474" s="100"/>
      <c r="C474" s="113" t="s">
        <v>25</v>
      </c>
      <c r="D474" s="110"/>
      <c r="E474" s="153" t="str">
        <f>IF(OR(Indicateurs!$I$470="",Indicateurs!$I$470=0)," ",IF(AND(Indicateurs!J474=0,Indicateurs!J488&lt;&gt;0),"il manque la valeur totale par rapport au décompte du sous-indicateur N.2.10.1",IF(Indicateurs!J474&lt;Indicateurs!J488,"indicateur de réalisation supérieur (N.2.10.1)","Cohérent")))</f>
        <v xml:space="preserve"> </v>
      </c>
      <c r="F474" s="153" t="str">
        <f>IF(OR(Indicateurs!$I$470="",Indicateurs!$I$470=0)," ",IF(AND(Indicateurs!K474=0,Indicateurs!K488&lt;&gt;0),"il manque la valeur totale par rapport au décompte du sous-indicateur N.2.10.1",IF(Indicateurs!K474&lt;Indicateurs!K488,"indicateur de réalisation supérieur (N.2.10.1)","Cohérent")))</f>
        <v xml:space="preserve"> </v>
      </c>
      <c r="G474" s="153" t="str">
        <f>IF(OR(Indicateurs!$I$470="",Indicateurs!$I$470=0)," ",IF(AND(Indicateurs!N474=0,Indicateurs!N488&lt;&gt;0),"il manque la valeur totale par rapport au décompte du sous-indicateur N.2.10.1",IF(Indicateurs!N474&lt;Indicateurs!N488,"indicateur de réalisation supérieur (N.2.10.1)","Cohérent")))</f>
        <v xml:space="preserve"> </v>
      </c>
      <c r="H474" s="153" t="str">
        <f>IF(OR(Indicateurs!$I$470="",Indicateurs!$I$470=0)," ",IF(AND(Indicateurs!Q474=0,Indicateurs!Q488&lt;&gt;0),"il manque la valeur totale par rapport au décompte du sous-indicateur N.2.10.1",IF(Indicateurs!Q474&lt;Indicateurs!Q488,"indicateur de réalisation supérieur (N.2.10.1)","Cohérent")))</f>
        <v xml:space="preserve"> </v>
      </c>
      <c r="I474" s="153" t="str">
        <f>IF(OR(Indicateurs!$I$470="",Indicateurs!$I$470=0)," ",IF(AND(Indicateurs!T474=0,Indicateurs!T488&lt;&gt;0),"il manque la valeur totale par rapport au décompte du sous-indicateur N.2.10.1",IF(Indicateurs!T474&lt;Indicateurs!T488,"indicateur de réalisation supérieur (N.2.10.1)","Cohérent")))</f>
        <v xml:space="preserve"> </v>
      </c>
      <c r="J474" s="106" t="s">
        <v>312</v>
      </c>
    </row>
    <row r="475" spans="1:10" ht="40.5" customHeight="1" x14ac:dyDescent="0.25">
      <c r="A475" s="111" t="s">
        <v>39</v>
      </c>
      <c r="B475" s="100"/>
      <c r="C475" s="113" t="s">
        <v>26</v>
      </c>
      <c r="D475" s="110"/>
      <c r="E475" s="153" t="str">
        <f>IF(OR(Indicateurs!$I$470="",Indicateurs!$I$470=0)," ",IF(AND(Indicateurs!J475=0,Indicateurs!J489&lt;&gt;0),"il manque la valeur totale par rapport au décompte du sous-indicateur N.2.10.1",IF(Indicateurs!J475&lt;Indicateurs!J489,"indicateur de réalisation supérieur (N.2.10.1)","Cohérent")))</f>
        <v xml:space="preserve"> </v>
      </c>
      <c r="F475" s="153" t="str">
        <f>IF(OR(Indicateurs!$I$470="",Indicateurs!$I$470=0)," ",IF(AND(Indicateurs!K475=0,Indicateurs!K489&lt;&gt;0),"il manque la valeur totale par rapport au décompte du sous-indicateur N.2.10.1",IF(Indicateurs!K475&lt;Indicateurs!K489,"indicateur de réalisation supérieur (N.2.10.1)","Cohérent")))</f>
        <v xml:space="preserve"> </v>
      </c>
      <c r="G475" s="153" t="str">
        <f>IF(OR(Indicateurs!$I$470="",Indicateurs!$I$470=0)," ",IF(AND(Indicateurs!N475=0,Indicateurs!N489&lt;&gt;0),"il manque la valeur totale par rapport au décompte du sous-indicateur N.2.10.1",IF(Indicateurs!N475&lt;Indicateurs!N489,"indicateur de réalisation supérieur (N.2.10.1)","Cohérent")))</f>
        <v xml:space="preserve"> </v>
      </c>
      <c r="H475" s="153" t="str">
        <f>IF(OR(Indicateurs!$I$470="",Indicateurs!$I$470=0)," ",IF(AND(Indicateurs!Q475=0,Indicateurs!Q489&lt;&gt;0),"il manque la valeur totale par rapport au décompte du sous-indicateur N.2.10.1",IF(Indicateurs!Q475&lt;Indicateurs!Q489,"indicateur de réalisation supérieur (N.2.10.1)","Cohérent")))</f>
        <v xml:space="preserve"> </v>
      </c>
      <c r="I475" s="153" t="str">
        <f>IF(OR(Indicateurs!$I$470="",Indicateurs!$I$470=0)," ",IF(AND(Indicateurs!T475=0,Indicateurs!T489&lt;&gt;0),"il manque la valeur totale par rapport au décompte du sous-indicateur N.2.10.1",IF(Indicateurs!T475&lt;Indicateurs!T489,"indicateur de réalisation supérieur (N.2.10.1)","Cohérent")))</f>
        <v xml:space="preserve"> </v>
      </c>
      <c r="J475" s="106" t="s">
        <v>312</v>
      </c>
    </row>
    <row r="476" spans="1:10" ht="40.5" customHeight="1" x14ac:dyDescent="0.25">
      <c r="A476" s="111" t="s">
        <v>39</v>
      </c>
      <c r="B476" s="100"/>
      <c r="C476" s="113" t="s">
        <v>27</v>
      </c>
      <c r="D476" s="110"/>
      <c r="E476" s="153" t="str">
        <f>IF(OR(Indicateurs!$I$470="",Indicateurs!$I$470=0)," ",IF(AND(Indicateurs!J476=0,Indicateurs!J490&lt;&gt;0),"il manque la valeur totale par rapport au décompte du sous-indicateur N.2.10.1",IF(Indicateurs!J476&lt;Indicateurs!J490,"indicateur de réalisation supérieur (N.2.10.1)","Cohérent")))</f>
        <v xml:space="preserve"> </v>
      </c>
      <c r="F476" s="153" t="str">
        <f>IF(OR(Indicateurs!$I$470="",Indicateurs!$I$470=0)," ",IF(AND(Indicateurs!K476=0,Indicateurs!K490&lt;&gt;0),"il manque la valeur totale par rapport au décompte du sous-indicateur N.2.10.1",IF(Indicateurs!K476&lt;Indicateurs!K490,"indicateur de réalisation supérieur (N.2.10.1)","Cohérent")))</f>
        <v xml:space="preserve"> </v>
      </c>
      <c r="G476" s="153" t="str">
        <f>IF(OR(Indicateurs!$I$470="",Indicateurs!$I$470=0)," ",IF(AND(Indicateurs!N476=0,Indicateurs!N490&lt;&gt;0),"il manque la valeur totale par rapport au décompte du sous-indicateur N.2.10.1",IF(Indicateurs!N476&lt;Indicateurs!N490,"indicateur de réalisation supérieur (N.2.10.1)","Cohérent")))</f>
        <v xml:space="preserve"> </v>
      </c>
      <c r="H476" s="153" t="str">
        <f>IF(OR(Indicateurs!$I$470="",Indicateurs!$I$470=0)," ",IF(AND(Indicateurs!Q476=0,Indicateurs!Q490&lt;&gt;0),"il manque la valeur totale par rapport au décompte du sous-indicateur N.2.10.1",IF(Indicateurs!Q476&lt;Indicateurs!Q490,"indicateur de réalisation supérieur (N.2.10.1)","Cohérent")))</f>
        <v xml:space="preserve"> </v>
      </c>
      <c r="I476" s="153" t="str">
        <f>IF(OR(Indicateurs!$I$470="",Indicateurs!$I$470=0)," ",IF(AND(Indicateurs!T476=0,Indicateurs!T490&lt;&gt;0),"il manque la valeur totale par rapport au décompte du sous-indicateur N.2.10.1",IF(Indicateurs!T476&lt;Indicateurs!T490,"indicateur de réalisation supérieur (N.2.10.1)","Cohérent")))</f>
        <v xml:space="preserve"> </v>
      </c>
      <c r="J476" s="106" t="s">
        <v>312</v>
      </c>
    </row>
    <row r="477" spans="1:10" ht="40.5" customHeight="1" x14ac:dyDescent="0.25">
      <c r="A477" s="119" t="s">
        <v>39</v>
      </c>
      <c r="B477" s="130"/>
      <c r="C477" s="121" t="s">
        <v>28</v>
      </c>
      <c r="D477" s="110"/>
      <c r="E477" s="153" t="str">
        <f>IF(OR(Indicateurs!$I$470="",Indicateurs!$I$470=0)," ",IF(AND(Indicateurs!J477=0,Indicateurs!J491&lt;&gt;0),"il manque la valeur totale par rapport au décompte du sous-indicateur N.2.10.1",IF(Indicateurs!J477&lt;Indicateurs!J491,"indicateur de réalisation supérieur (N.2.10.1)","Cohérent")))</f>
        <v xml:space="preserve"> </v>
      </c>
      <c r="F477" s="153" t="str">
        <f>IF(OR(Indicateurs!$I$470="",Indicateurs!$I$470=0)," ",IF(AND(Indicateurs!K477=0,Indicateurs!K491&lt;&gt;0),"il manque la valeur totale par rapport au décompte du sous-indicateur N.2.10.1",IF(Indicateurs!K477&lt;Indicateurs!K491,"indicateur de réalisation supérieur (N.2.10.1)","Cohérent")))</f>
        <v xml:space="preserve"> </v>
      </c>
      <c r="G477" s="153" t="str">
        <f>IF(OR(Indicateurs!$I$470="",Indicateurs!$I$470=0)," ",IF(AND(Indicateurs!N477=0,Indicateurs!N491&lt;&gt;0),"il manque la valeur totale par rapport au décompte du sous-indicateur N.2.10.1",IF(Indicateurs!N477&lt;Indicateurs!N491,"indicateur de réalisation supérieur (N.2.10.1)","Cohérent")))</f>
        <v xml:space="preserve"> </v>
      </c>
      <c r="H477" s="153" t="str">
        <f>IF(OR(Indicateurs!$I$470="",Indicateurs!$I$470=0)," ",IF(AND(Indicateurs!Q477=0,Indicateurs!Q491&lt;&gt;0),"il manque la valeur totale par rapport au décompte du sous-indicateur N.2.10.1",IF(Indicateurs!Q477&lt;Indicateurs!Q491,"indicateur de réalisation supérieur (N.2.10.1)","Cohérent")))</f>
        <v xml:space="preserve"> </v>
      </c>
      <c r="I477" s="153" t="str">
        <f>IF(OR(Indicateurs!$I$470="",Indicateurs!$I$470=0)," ",IF(AND(Indicateurs!T477=0,Indicateurs!T491&lt;&gt;0),"il manque la valeur totale par rapport au décompte du sous-indicateur N.2.10.1",IF(Indicateurs!T477&lt;Indicateurs!T491,"indicateur de réalisation supérieur (N.2.10.1)","Cohérent")))</f>
        <v xml:space="preserve"> </v>
      </c>
      <c r="J477" s="106" t="s">
        <v>312</v>
      </c>
    </row>
    <row r="478" spans="1:10" ht="40.5" customHeight="1" x14ac:dyDescent="0.25">
      <c r="A478" s="119" t="s">
        <v>39</v>
      </c>
      <c r="B478" s="130"/>
      <c r="C478" s="121" t="s">
        <v>29</v>
      </c>
      <c r="D478" s="110"/>
      <c r="E478" s="153" t="str">
        <f>IF(OR(Indicateurs!$I$470="",Indicateurs!$I$470=0)," ",IF(AND(Indicateurs!J478=0,Indicateurs!J492&lt;&gt;0),"il manque la valeur totale par rapport au décompte du sous-indicateur N.2.10.1",IF(Indicateurs!J478&lt;Indicateurs!J492,"indicateur de réalisation supérieur (N.2.10.1)","Cohérent")))</f>
        <v xml:space="preserve"> </v>
      </c>
      <c r="F478" s="153" t="str">
        <f>IF(OR(Indicateurs!$I$470="",Indicateurs!$I$470=0)," ",IF(AND(Indicateurs!K478=0,Indicateurs!K492&lt;&gt;0),"il manque la valeur totale par rapport au décompte du sous-indicateur N.2.10.1",IF(Indicateurs!K478&lt;Indicateurs!K492,"indicateur de réalisation supérieur (N.2.10.1)","Cohérent")))</f>
        <v xml:space="preserve"> </v>
      </c>
      <c r="G478" s="153" t="str">
        <f>IF(OR(Indicateurs!$I$470="",Indicateurs!$I$470=0)," ",IF(AND(Indicateurs!N478=0,Indicateurs!N492&lt;&gt;0),"il manque la valeur totale par rapport au décompte du sous-indicateur N.2.10.1",IF(Indicateurs!N478&lt;Indicateurs!N492,"indicateur de réalisation supérieur (N.2.10.1)","Cohérent")))</f>
        <v xml:space="preserve"> </v>
      </c>
      <c r="H478" s="153" t="str">
        <f>IF(OR(Indicateurs!$I$470="",Indicateurs!$I$470=0)," ",IF(AND(Indicateurs!Q478=0,Indicateurs!Q492&lt;&gt;0),"il manque la valeur totale par rapport au décompte du sous-indicateur N.2.10.1",IF(Indicateurs!Q478&lt;Indicateurs!Q492,"indicateur de réalisation supérieur (N.2.10.1)","Cohérent")))</f>
        <v xml:space="preserve"> </v>
      </c>
      <c r="I478" s="153" t="str">
        <f>IF(OR(Indicateurs!$I$470="",Indicateurs!$I$470=0)," ",IF(AND(Indicateurs!T478=0,Indicateurs!T492&lt;&gt;0),"il manque la valeur totale par rapport au décompte du sous-indicateur N.2.10.1",IF(Indicateurs!T478&lt;Indicateurs!T492,"indicateur de réalisation supérieur (N.2.10.1)","Cohérent")))</f>
        <v xml:space="preserve"> </v>
      </c>
      <c r="J478" s="106" t="s">
        <v>312</v>
      </c>
    </row>
    <row r="479" spans="1:10" ht="40.5" customHeight="1" x14ac:dyDescent="0.25">
      <c r="A479" s="129" t="s">
        <v>39</v>
      </c>
      <c r="B479" s="130"/>
      <c r="C479" s="121" t="s">
        <v>30</v>
      </c>
      <c r="D479" s="110"/>
      <c r="E479" s="153" t="str">
        <f>IF(OR(Indicateurs!$I$470="",Indicateurs!$I$470=0)," ",IF(AND(Indicateurs!J479=0,Indicateurs!J493&lt;&gt;0),"il manque la valeur totale par rapport au décompte du sous-indicateur N.2.10.1",IF(Indicateurs!J479&lt;Indicateurs!J493,"indicateur de réalisation supérieur (N.2.10.1)","Cohérent")))</f>
        <v xml:space="preserve"> </v>
      </c>
      <c r="F479" s="153" t="str">
        <f>IF(OR(Indicateurs!$I$470="",Indicateurs!$I$470=0)," ",IF(AND(Indicateurs!K479=0,Indicateurs!K493&lt;&gt;0),"il manque la valeur totale par rapport au décompte du sous-indicateur N.2.10.1",IF(Indicateurs!K479&lt;Indicateurs!K493,"indicateur de réalisation supérieur (N.2.10.1)","Cohérent")))</f>
        <v xml:space="preserve"> </v>
      </c>
      <c r="G479" s="153" t="str">
        <f>IF(OR(Indicateurs!$I$470="",Indicateurs!$I$470=0)," ",IF(AND(Indicateurs!N479=0,Indicateurs!N493&lt;&gt;0),"il manque la valeur totale par rapport au décompte du sous-indicateur N.2.10.1",IF(Indicateurs!N479&lt;Indicateurs!N493,"indicateur de réalisation supérieur (N.2.10.1)","Cohérent")))</f>
        <v xml:space="preserve"> </v>
      </c>
      <c r="H479" s="153" t="str">
        <f>IF(OR(Indicateurs!$I$470="",Indicateurs!$I$470=0)," ",IF(AND(Indicateurs!Q479=0,Indicateurs!Q493&lt;&gt;0),"il manque la valeur totale par rapport au décompte du sous-indicateur N.2.10.1",IF(Indicateurs!Q479&lt;Indicateurs!Q493,"indicateur de réalisation supérieur (N.2.10.1)","Cohérent")))</f>
        <v xml:space="preserve"> </v>
      </c>
      <c r="I479" s="153" t="str">
        <f>IF(OR(Indicateurs!$I$470="",Indicateurs!$I$470=0)," ",IF(AND(Indicateurs!T479=0,Indicateurs!T493&lt;&gt;0),"il manque la valeur totale par rapport au décompte du sous-indicateur N.2.10.1",IF(Indicateurs!T479&lt;Indicateurs!T493,"indicateur de réalisation supérieur (N.2.10.1)","Cohérent")))</f>
        <v xml:space="preserve"> </v>
      </c>
      <c r="J479" s="106" t="s">
        <v>312</v>
      </c>
    </row>
    <row r="480" spans="1:10" ht="40.5" customHeight="1" x14ac:dyDescent="0.25">
      <c r="A480" s="142" t="s">
        <v>39</v>
      </c>
      <c r="B480" s="143"/>
      <c r="C480" s="144" t="s">
        <v>301</v>
      </c>
      <c r="D480" s="104">
        <f>Indicateurs!I480</f>
        <v>0</v>
      </c>
      <c r="E480" s="145" t="str">
        <f>IF(Indicateurs!$I470=0," ",IF(Indicateurs!J480+Indicateurs!J481&lt;&gt;Indicateurs!J470,"Vérifier l'écart entre la déclinaison (H/F/Nb) et la déclinaison BPI/hors BPI","Cohérent"))</f>
        <v xml:space="preserve"> </v>
      </c>
      <c r="F480" s="145" t="str">
        <f>IF(Indicateurs!$I470=0," ",IF(Indicateurs!K480+Indicateurs!K481&lt;&gt;Indicateurs!K470,"Vérifier l'écart entre la déclinaison (H/F/Nb) et la déclinaison BPI/hors BPI","Cohérent"))</f>
        <v xml:space="preserve"> </v>
      </c>
      <c r="G480" s="145" t="str">
        <f>IF(Indicateurs!$I470=0," ",IF(Indicateurs!N480+Indicateurs!N481&lt;&gt;Indicateurs!N470,"Vérifier l'écart entre la déclinaison (H/F/Nb) et la déclinaison BPI/hors BPI","Cohérent"))</f>
        <v xml:space="preserve"> </v>
      </c>
      <c r="H480" s="145" t="str">
        <f>IF(Indicateurs!$I470=0," ",IF(Indicateurs!Q480+Indicateurs!Q481&lt;&gt;Indicateurs!Q470,"Vérifier l'écart entre la déclinaison (H/F/Nb) et la déclinaison BPI/hors BPI","Cohérent"))</f>
        <v xml:space="preserve"> </v>
      </c>
      <c r="I480" s="145" t="str">
        <f>IF(Indicateurs!$I470=0," ",IF(Indicateurs!T480+Indicateurs!T481&lt;&gt;Indicateurs!T470,"Vérifier l'écart entre la déclinaison (H/F/Nb) et la déclinaison BPI/hors BPI","Cohérent"))</f>
        <v xml:space="preserve"> </v>
      </c>
      <c r="J480" s="96" t="s">
        <v>318</v>
      </c>
    </row>
    <row r="481" spans="1:10" ht="40.5" customHeight="1" x14ac:dyDescent="0.25">
      <c r="A481" s="146" t="s">
        <v>39</v>
      </c>
      <c r="B481" s="143"/>
      <c r="C481" s="144" t="s">
        <v>302</v>
      </c>
      <c r="D481" s="104">
        <f>Indicateurs!I481</f>
        <v>0</v>
      </c>
      <c r="E481" s="145" t="str">
        <f>E480</f>
        <v xml:space="preserve"> </v>
      </c>
      <c r="F481" s="145" t="str">
        <f>F480</f>
        <v xml:space="preserve"> </v>
      </c>
      <c r="G481" s="145" t="str">
        <f>G480</f>
        <v xml:space="preserve"> </v>
      </c>
      <c r="H481" s="145" t="str">
        <f>H480</f>
        <v xml:space="preserve"> </v>
      </c>
      <c r="I481" s="145" t="str">
        <f>I480</f>
        <v xml:space="preserve"> </v>
      </c>
      <c r="J481" s="96" t="s">
        <v>318</v>
      </c>
    </row>
    <row r="482" spans="1:10" ht="40.5" customHeight="1" x14ac:dyDescent="0.25">
      <c r="A482" s="147" t="s">
        <v>39</v>
      </c>
      <c r="B482" s="148"/>
      <c r="C482" s="149" t="s">
        <v>315</v>
      </c>
      <c r="D482" s="104"/>
      <c r="E482" s="116" t="str">
        <f>IF(Indicateurs!$I470=0," ",IF(Indicateurs!J482+Indicateurs!J483=Indicateurs!J470,"cohérent","vérifier la répartition entre les bénéficiaires et les non bénéficiaire de la protection temporaire"))</f>
        <v xml:space="preserve"> </v>
      </c>
      <c r="F482" s="116" t="str">
        <f>IF(Indicateurs!$I470=0," ",IF(Indicateurs!K482+Indicateurs!K483=Indicateurs!K470,"cohérent","vérifier la répartition entre les bénéficiaires et les non bénéficiaire de la protection temporaire"))</f>
        <v xml:space="preserve"> </v>
      </c>
      <c r="G482" s="116" t="str">
        <f>IF(Indicateurs!$I470=0," ",IF(Indicateurs!N482+Indicateurs!N483=Indicateurs!N470,"cohérent","vérifier la répartition entre les bénéficiaires et les non bénéficiaire de la protection temporaire"))</f>
        <v xml:space="preserve"> </v>
      </c>
      <c r="H482" s="116" t="str">
        <f>IF(Indicateurs!$I470=0," ",IF(Indicateurs!Q482+Indicateurs!Q483=Indicateurs!Q470,"cohérent","vérifier la répartition entre les bénéficiaires et les non bénéficiaire de la protection temporaire"))</f>
        <v xml:space="preserve"> </v>
      </c>
      <c r="I482" s="116" t="str">
        <f>IF(Indicateurs!$I470=0," ",IF(Indicateurs!T482+Indicateurs!T483=Indicateurs!T470,"cohérent","vérifier la répartition entre les bénéficiaires et les non bénéficiaire de la protection temporaire"))</f>
        <v xml:space="preserve"> </v>
      </c>
      <c r="J482" s="96" t="s">
        <v>317</v>
      </c>
    </row>
    <row r="483" spans="1:10" ht="40.5" customHeight="1" x14ac:dyDescent="0.25">
      <c r="A483" s="147" t="s">
        <v>39</v>
      </c>
      <c r="B483" s="148"/>
      <c r="C483" s="149" t="s">
        <v>314</v>
      </c>
      <c r="D483" s="104"/>
      <c r="E483" s="116" t="str">
        <f>E482</f>
        <v xml:space="preserve"> </v>
      </c>
      <c r="F483" s="116" t="str">
        <f>F482</f>
        <v xml:space="preserve"> </v>
      </c>
      <c r="G483" s="116" t="str">
        <f>G482</f>
        <v xml:space="preserve"> </v>
      </c>
      <c r="H483" s="116" t="str">
        <f>H482</f>
        <v xml:space="preserve"> </v>
      </c>
      <c r="I483" s="116" t="str">
        <f>I482</f>
        <v xml:space="preserve"> </v>
      </c>
      <c r="J483" s="96" t="s">
        <v>317</v>
      </c>
    </row>
    <row r="484" spans="1:10" ht="40.5" customHeight="1" x14ac:dyDescent="0.25">
      <c r="A484" s="139" t="s">
        <v>39</v>
      </c>
      <c r="B484" s="140" t="s">
        <v>293</v>
      </c>
      <c r="C484" s="141" t="s">
        <v>56</v>
      </c>
      <c r="D484" s="104">
        <f>Indicateurs!I484</f>
        <v>0</v>
      </c>
      <c r="E484" s="105" t="str">
        <f>IF(OR(Indicateurs!$I484="",Indicateurs!$I484=0)," ",IF(AND(Indicateurs!J484=0,SUM(Indicateurs!J485:J493)&lt;&gt;0),"il manque la valeur totale par rapport à la déclinaison (H/F/NB)",IF(Indicateurs!J484&lt;&gt;SUM(Indicateurs!J485:J493),"Vérifier l'écart entre la valeur totale et la déclinaison (H/F/NB)","Cohérent")))</f>
        <v xml:space="preserve"> </v>
      </c>
      <c r="F484" s="105" t="str">
        <f>IF(OR(Indicateurs!$I484="",Indicateurs!$I484=0)," ",IF(AND(Indicateurs!K484=0,SUM(Indicateurs!K485:K493)&lt;&gt;0),"il manque la valeur totale par rapport à la déclinaison (H/F/NB)",IF(Indicateurs!K484&lt;&gt;SUM(Indicateurs!K485:K493),"Vérifier l'écart entre la valeur totale et la déclinaison (H/F/NB)","Cohérent")))</f>
        <v xml:space="preserve"> </v>
      </c>
      <c r="G484" s="105" t="str">
        <f>IF(OR(Indicateurs!$I484="",Indicateurs!$I484=0)," ",IF(AND(Indicateurs!N484=0,SUM(Indicateurs!N485:N493)&lt;&gt;0),"il manque la valeur totale par rapport à la déclinaison (H/F/NB)",IF(Indicateurs!N484&lt;&gt;SUM(Indicateurs!N485:N493),"Vérifier l'écart entre la valeur totale et la déclinaison (H/F/NB)","Cohérent")))</f>
        <v xml:space="preserve"> </v>
      </c>
      <c r="H484" s="105" t="str">
        <f>IF(OR(Indicateurs!$I484="",Indicateurs!$I484=0)," ",IF(AND(Indicateurs!Q484=0,SUM(Indicateurs!Q485:Q493)&lt;&gt;0),"il manque la valeur totale par rapport à la déclinaison (H/F/NB)",IF(Indicateurs!Q484&lt;&gt;SUM(Indicateurs!Q485:Q493),"Vérifier l'écart entre la valeur totale et la déclinaison (H/F/NB)","Cohérent")))</f>
        <v xml:space="preserve"> </v>
      </c>
      <c r="I484" s="105" t="str">
        <f>IF(OR(Indicateurs!$I484="",Indicateurs!$I484=0)," ",IF(AND(Indicateurs!T484=0,SUM(Indicateurs!T485:T493)&lt;&gt;0),"il manque la valeur totale par rapport à la déclinaison (H/F/NB)",IF(Indicateurs!T484&lt;&gt;SUM(Indicateurs!T485:T493),"Vérifier l'écart entre la valeur totale et la déclinaison (H/F/NB)","Cohérent")))</f>
        <v xml:space="preserve"> </v>
      </c>
      <c r="J484" s="106" t="s">
        <v>307</v>
      </c>
    </row>
    <row r="485" spans="1:10" ht="40.5" customHeight="1" x14ac:dyDescent="0.25">
      <c r="A485" s="119" t="s">
        <v>39</v>
      </c>
      <c r="B485" s="130"/>
      <c r="C485" s="121" t="s">
        <v>22</v>
      </c>
      <c r="D485" s="110"/>
      <c r="E485" s="110"/>
      <c r="F485" s="110"/>
      <c r="G485" s="110"/>
      <c r="H485" s="110"/>
      <c r="I485" s="110"/>
      <c r="J485" s="96" t="s">
        <v>316</v>
      </c>
    </row>
    <row r="486" spans="1:10" ht="40.5" customHeight="1" x14ac:dyDescent="0.25">
      <c r="A486" s="119" t="s">
        <v>39</v>
      </c>
      <c r="B486" s="130"/>
      <c r="C486" s="121" t="s">
        <v>23</v>
      </c>
      <c r="D486" s="110"/>
      <c r="E486" s="110"/>
      <c r="F486" s="110"/>
      <c r="G486" s="110"/>
      <c r="H486" s="110"/>
      <c r="I486" s="110"/>
      <c r="J486" s="96" t="s">
        <v>316</v>
      </c>
    </row>
    <row r="487" spans="1:10" ht="40.5" customHeight="1" x14ac:dyDescent="0.25">
      <c r="A487" s="119" t="s">
        <v>39</v>
      </c>
      <c r="B487" s="130"/>
      <c r="C487" s="121" t="s">
        <v>24</v>
      </c>
      <c r="D487" s="110"/>
      <c r="E487" s="110"/>
      <c r="F487" s="110"/>
      <c r="G487" s="110"/>
      <c r="H487" s="110"/>
      <c r="I487" s="110"/>
      <c r="J487" s="96" t="s">
        <v>316</v>
      </c>
    </row>
    <row r="488" spans="1:10" ht="40.5" customHeight="1" x14ac:dyDescent="0.25">
      <c r="A488" s="111" t="s">
        <v>39</v>
      </c>
      <c r="B488" s="100"/>
      <c r="C488" s="113" t="s">
        <v>25</v>
      </c>
      <c r="D488" s="110"/>
      <c r="E488" s="110"/>
      <c r="F488" s="110"/>
      <c r="G488" s="110"/>
      <c r="H488" s="110"/>
      <c r="I488" s="110"/>
      <c r="J488" s="96" t="s">
        <v>316</v>
      </c>
    </row>
    <row r="489" spans="1:10" ht="40.5" customHeight="1" x14ac:dyDescent="0.25">
      <c r="A489" s="111" t="s">
        <v>39</v>
      </c>
      <c r="B489" s="100"/>
      <c r="C489" s="113" t="s">
        <v>26</v>
      </c>
      <c r="D489" s="110"/>
      <c r="E489" s="110"/>
      <c r="F489" s="110"/>
      <c r="G489" s="110"/>
      <c r="H489" s="110"/>
      <c r="I489" s="110"/>
      <c r="J489" s="96" t="s">
        <v>316</v>
      </c>
    </row>
    <row r="490" spans="1:10" ht="40.5" customHeight="1" x14ac:dyDescent="0.25">
      <c r="A490" s="111" t="s">
        <v>39</v>
      </c>
      <c r="B490" s="100"/>
      <c r="C490" s="113" t="s">
        <v>27</v>
      </c>
      <c r="D490" s="110"/>
      <c r="E490" s="110"/>
      <c r="F490" s="110"/>
      <c r="G490" s="110"/>
      <c r="H490" s="110"/>
      <c r="I490" s="110"/>
      <c r="J490" s="96" t="s">
        <v>316</v>
      </c>
    </row>
    <row r="491" spans="1:10" ht="40.5" customHeight="1" x14ac:dyDescent="0.25">
      <c r="A491" s="119" t="s">
        <v>39</v>
      </c>
      <c r="B491" s="130"/>
      <c r="C491" s="121" t="s">
        <v>28</v>
      </c>
      <c r="D491" s="110"/>
      <c r="E491" s="110"/>
      <c r="F491" s="110"/>
      <c r="G491" s="110"/>
      <c r="H491" s="110"/>
      <c r="I491" s="110"/>
      <c r="J491" s="96" t="s">
        <v>316</v>
      </c>
    </row>
    <row r="492" spans="1:10" ht="40.5" customHeight="1" x14ac:dyDescent="0.25">
      <c r="A492" s="119" t="s">
        <v>39</v>
      </c>
      <c r="B492" s="130"/>
      <c r="C492" s="121" t="s">
        <v>29</v>
      </c>
      <c r="D492" s="110"/>
      <c r="E492" s="110"/>
      <c r="F492" s="110"/>
      <c r="G492" s="110"/>
      <c r="H492" s="110"/>
      <c r="I492" s="110"/>
      <c r="J492" s="96" t="s">
        <v>316</v>
      </c>
    </row>
    <row r="493" spans="1:10" ht="40.5" customHeight="1" x14ac:dyDescent="0.25">
      <c r="A493" s="129" t="s">
        <v>39</v>
      </c>
      <c r="B493" s="130"/>
      <c r="C493" s="121" t="s">
        <v>30</v>
      </c>
      <c r="D493" s="110"/>
      <c r="E493" s="110"/>
      <c r="F493" s="110"/>
      <c r="G493" s="110"/>
      <c r="H493" s="110"/>
      <c r="I493" s="110"/>
      <c r="J493" s="96" t="s">
        <v>316</v>
      </c>
    </row>
    <row r="494" spans="1:10" ht="40.5" customHeight="1" x14ac:dyDescent="0.25">
      <c r="A494" s="142" t="s">
        <v>39</v>
      </c>
      <c r="B494" s="143"/>
      <c r="C494" s="144" t="s">
        <v>301</v>
      </c>
      <c r="D494" s="104">
        <f>Indicateurs!I494</f>
        <v>0</v>
      </c>
      <c r="E494" s="145" t="str">
        <f>IF(Indicateurs!$I484=0," ",IF(Indicateurs!J494+Indicateurs!J495&lt;&gt;Indicateurs!J484,"Vérifier l'écart entre la déclinaison (H/F/Nb) et la déclinaison BPI/hors BPI","Cohérent"))</f>
        <v xml:space="preserve"> </v>
      </c>
      <c r="F494" s="145" t="str">
        <f>IF(Indicateurs!$I484=0," ",IF(Indicateurs!K494+Indicateurs!K495&lt;&gt;Indicateurs!K484,"Vérifier l'écart entre la déclinaison (H/F/Nb) et la déclinaison BPI/hors BPI","Cohérent"))</f>
        <v xml:space="preserve"> </v>
      </c>
      <c r="G494" s="145" t="str">
        <f>IF(Indicateurs!$I484=0," ",IF(Indicateurs!N494+Indicateurs!N495&lt;&gt;Indicateurs!N484,"Vérifier l'écart entre la déclinaison (H/F/Nb) et la déclinaison BPI/hors BPI","Cohérent"))</f>
        <v xml:space="preserve"> </v>
      </c>
      <c r="H494" s="145" t="str">
        <f>IF(Indicateurs!$I484=0," ",IF(Indicateurs!Q494+Indicateurs!Q495&lt;&gt;Indicateurs!Q484,"Vérifier l'écart entre la déclinaison (H/F/Nb) et la déclinaison BPI/hors BPI","Cohérent"))</f>
        <v xml:space="preserve"> </v>
      </c>
      <c r="I494" s="145" t="str">
        <f>IF(Indicateurs!$I484=0," ",IF(Indicateurs!T494+Indicateurs!T495&lt;&gt;Indicateurs!T484,"Vérifier l'écart entre la déclinaison (H/F/Nb) et la déclinaison BPI/hors BPI","Cohérent"))</f>
        <v xml:space="preserve"> </v>
      </c>
      <c r="J494" s="96" t="s">
        <v>318</v>
      </c>
    </row>
    <row r="495" spans="1:10" ht="40.5" customHeight="1" x14ac:dyDescent="0.25">
      <c r="A495" s="146" t="s">
        <v>39</v>
      </c>
      <c r="B495" s="143"/>
      <c r="C495" s="144" t="s">
        <v>302</v>
      </c>
      <c r="D495" s="104">
        <f>Indicateurs!I495</f>
        <v>0</v>
      </c>
      <c r="E495" s="145" t="str">
        <f>E494</f>
        <v xml:space="preserve"> </v>
      </c>
      <c r="F495" s="145" t="str">
        <f>F494</f>
        <v xml:space="preserve"> </v>
      </c>
      <c r="G495" s="145" t="str">
        <f>G494</f>
        <v xml:space="preserve"> </v>
      </c>
      <c r="H495" s="145" t="str">
        <f>H494</f>
        <v xml:space="preserve"> </v>
      </c>
      <c r="I495" s="145" t="str">
        <f>I494</f>
        <v xml:space="preserve"> </v>
      </c>
      <c r="J495" s="96" t="s">
        <v>318</v>
      </c>
    </row>
    <row r="496" spans="1:10" ht="40.5" customHeight="1" x14ac:dyDescent="0.25">
      <c r="A496" s="147" t="s">
        <v>39</v>
      </c>
      <c r="B496" s="148"/>
      <c r="C496" s="149" t="s">
        <v>315</v>
      </c>
      <c r="D496" s="104"/>
      <c r="E496" s="116" t="str">
        <f>IF(Indicateurs!$I484=0," ",IF(Indicateurs!J496+Indicateurs!J497=Indicateurs!J484,"cohérent","vérifier la répartition entre les bénéficiaires et les non bénéficiaire de la protection temporaire"))</f>
        <v xml:space="preserve"> </v>
      </c>
      <c r="F496" s="116" t="str">
        <f>IF(Indicateurs!$I484=0," ",IF(Indicateurs!K496+Indicateurs!K497=Indicateurs!K484,"cohérent","vérifier la répartition entre les bénéficiaires et les non bénéficiaire de la protection temporaire"))</f>
        <v xml:space="preserve"> </v>
      </c>
      <c r="G496" s="116" t="str">
        <f>IF(Indicateurs!$I484=0," ",IF(Indicateurs!N496+Indicateurs!N497=Indicateurs!N484,"cohérent","vérifier la répartition entre les bénéficiaires et les non bénéficiaire de la protection temporaire"))</f>
        <v xml:space="preserve"> </v>
      </c>
      <c r="H496" s="116" t="str">
        <f>IF(Indicateurs!$I484=0," ",IF(Indicateurs!Q496+Indicateurs!Q497=Indicateurs!Q484,"cohérent","vérifier la répartition entre les bénéficiaires et les non bénéficiaire de la protection temporaire"))</f>
        <v xml:space="preserve"> </v>
      </c>
      <c r="I496" s="116" t="str">
        <f>IF(Indicateurs!$I484=0," ",IF(Indicateurs!T496+Indicateurs!T497=Indicateurs!T484,"cohérent","vérifier la répartition entre les bénéficiaires et les non bénéficiaire de la protection temporaire"))</f>
        <v xml:space="preserve"> </v>
      </c>
      <c r="J496" s="96" t="s">
        <v>317</v>
      </c>
    </row>
    <row r="497" spans="1:10" ht="40.5" customHeight="1" x14ac:dyDescent="0.25">
      <c r="A497" s="147" t="s">
        <v>39</v>
      </c>
      <c r="B497" s="148"/>
      <c r="C497" s="149" t="s">
        <v>314</v>
      </c>
      <c r="D497" s="104"/>
      <c r="E497" s="116" t="str">
        <f>E496</f>
        <v xml:space="preserve"> </v>
      </c>
      <c r="F497" s="116" t="str">
        <f>F496</f>
        <v xml:space="preserve"> </v>
      </c>
      <c r="G497" s="116" t="str">
        <f>G496</f>
        <v xml:space="preserve"> </v>
      </c>
      <c r="H497" s="116" t="str">
        <f>H496</f>
        <v xml:space="preserve"> </v>
      </c>
      <c r="I497" s="116" t="str">
        <f>I496</f>
        <v xml:space="preserve"> </v>
      </c>
      <c r="J497" s="96" t="s">
        <v>317</v>
      </c>
    </row>
    <row r="498" spans="1:10" ht="40.5" customHeight="1" x14ac:dyDescent="0.25">
      <c r="A498" s="137" t="s">
        <v>39</v>
      </c>
      <c r="B498" s="138" t="s">
        <v>232</v>
      </c>
      <c r="C498" s="137" t="s">
        <v>52</v>
      </c>
      <c r="D498" s="104">
        <f>Indicateurs!I498</f>
        <v>0</v>
      </c>
      <c r="E498" s="110"/>
      <c r="F498" s="110"/>
      <c r="G498" s="110"/>
      <c r="H498" s="110"/>
      <c r="I498" s="110"/>
      <c r="J498" s="96" t="s">
        <v>316</v>
      </c>
    </row>
    <row r="499" spans="1:10" ht="40.5" customHeight="1" x14ac:dyDescent="0.25">
      <c r="A499" s="137" t="s">
        <v>39</v>
      </c>
      <c r="B499" s="138" t="s">
        <v>233</v>
      </c>
      <c r="C499" s="137" t="s">
        <v>53</v>
      </c>
      <c r="D499" s="104">
        <f>Indicateurs!I499</f>
        <v>0</v>
      </c>
      <c r="E499" s="110"/>
      <c r="F499" s="110"/>
      <c r="G499" s="110"/>
      <c r="H499" s="110"/>
      <c r="I499" s="110"/>
      <c r="J499" s="96" t="s">
        <v>316</v>
      </c>
    </row>
    <row r="500" spans="1:10" ht="40.5" customHeight="1" x14ac:dyDescent="0.25">
      <c r="A500" s="137" t="s">
        <v>39</v>
      </c>
      <c r="B500" s="138" t="s">
        <v>234</v>
      </c>
      <c r="C500" s="137" t="s">
        <v>235</v>
      </c>
      <c r="D500" s="104">
        <f>Indicateurs!I500</f>
        <v>0</v>
      </c>
      <c r="E500" s="110"/>
      <c r="F500" s="110"/>
      <c r="G500" s="110"/>
      <c r="H500" s="110"/>
      <c r="I500" s="110"/>
      <c r="J500" s="96" t="s">
        <v>316</v>
      </c>
    </row>
    <row r="501" spans="1:10" ht="40.5" customHeight="1" x14ac:dyDescent="0.25">
      <c r="A501" s="137" t="s">
        <v>39</v>
      </c>
      <c r="B501" s="138" t="s">
        <v>239</v>
      </c>
      <c r="C501" s="137" t="s">
        <v>240</v>
      </c>
      <c r="D501" s="104">
        <f>Indicateurs!I501</f>
        <v>0</v>
      </c>
      <c r="E501" s="110"/>
      <c r="F501" s="110"/>
      <c r="G501" s="110"/>
      <c r="H501" s="110"/>
      <c r="I501" s="110"/>
      <c r="J501" s="96" t="s">
        <v>316</v>
      </c>
    </row>
    <row r="502" spans="1:10" ht="40.5" customHeight="1" x14ac:dyDescent="0.25">
      <c r="A502" s="137" t="s">
        <v>39</v>
      </c>
      <c r="B502" s="138" t="s">
        <v>236</v>
      </c>
      <c r="C502" s="137" t="s">
        <v>54</v>
      </c>
      <c r="D502" s="104">
        <f>Indicateurs!I502</f>
        <v>0</v>
      </c>
      <c r="E502" s="110"/>
      <c r="F502" s="110"/>
      <c r="G502" s="110"/>
      <c r="H502" s="110"/>
      <c r="I502" s="110"/>
      <c r="J502" s="96" t="s">
        <v>316</v>
      </c>
    </row>
    <row r="503" spans="1:10" ht="40.5" customHeight="1" x14ac:dyDescent="0.25">
      <c r="A503" s="137" t="s">
        <v>39</v>
      </c>
      <c r="B503" s="138" t="s">
        <v>237</v>
      </c>
      <c r="C503" s="137" t="s">
        <v>238</v>
      </c>
      <c r="D503" s="104">
        <f>Indicateurs!I503</f>
        <v>0</v>
      </c>
      <c r="E503" s="110"/>
      <c r="F503" s="110"/>
      <c r="G503" s="110"/>
      <c r="H503" s="110"/>
      <c r="I503" s="110"/>
      <c r="J503" s="96" t="s">
        <v>316</v>
      </c>
    </row>
    <row r="504" spans="1:10" ht="40.5" customHeight="1" x14ac:dyDescent="0.25">
      <c r="A504" s="154" t="s">
        <v>57</v>
      </c>
      <c r="B504" s="155" t="s">
        <v>58</v>
      </c>
      <c r="C504" s="156" t="s">
        <v>59</v>
      </c>
      <c r="D504" s="104">
        <f>Indicateurs!I504</f>
        <v>0</v>
      </c>
      <c r="E504" s="105" t="str">
        <f>IF(OR(Indicateurs!$I504="",Indicateurs!$I504=0)," ",IF(AND(Indicateurs!J504=0,SUM(Indicateurs!J505:J513)&lt;&gt;0),"il manque la valeur totale par rapport à la déclinaison (H/F/NB)",IF(Indicateurs!J504&lt;&gt;SUM(Indicateurs!J505:J513),"Vérifier l'écart entre la valeur totale et la déclinaison (H/F/NB)","Cohérent")))</f>
        <v xml:space="preserve"> </v>
      </c>
      <c r="F504" s="105" t="str">
        <f>IF(OR(Indicateurs!$I504="",Indicateurs!$I504=0)," ",IF(AND(Indicateurs!K504=0,SUM(Indicateurs!K505:K513)&lt;&gt;0),"il manque la valeur totale par rapport à la déclinaison (H/F/NB)",IF(Indicateurs!K504&lt;&gt;SUM(Indicateurs!K505:K513),"Vérifier l'écart entre la valeur totale et la déclinaison (H/F/NB)","Cohérent")))</f>
        <v xml:space="preserve"> </v>
      </c>
      <c r="G504" s="105" t="str">
        <f>IF(OR(Indicateurs!$I504="",Indicateurs!$I504=0)," ",IF(AND(Indicateurs!N504=0,SUM(Indicateurs!N505:N513)&lt;&gt;0),"il manque la valeur totale par rapport à la déclinaison (H/F/NB)",IF(Indicateurs!N504&lt;&gt;SUM(Indicateurs!N505:N513),"Vérifier l'écart entre la valeur totale et la déclinaison (H/F/NB)","Cohérent")))</f>
        <v xml:space="preserve"> </v>
      </c>
      <c r="H504" s="105" t="str">
        <f>IF(OR(Indicateurs!$I504="",Indicateurs!$I504=0)," ",IF(AND(Indicateurs!Q504=0,SUM(Indicateurs!Q505:Q513)&lt;&gt;0),"il manque la valeur totale par rapport à la déclinaison (H/F/NB)",IF(Indicateurs!Q504&lt;&gt;SUM(Indicateurs!Q505:Q513),"Vérifier l'écart entre la valeur totale et la déclinaison (H/F/NB)","Cohérent")))</f>
        <v xml:space="preserve"> </v>
      </c>
      <c r="I504" s="105" t="str">
        <f>IF(OR(Indicateurs!$I504="",Indicateurs!$I504=0)," ",IF(AND(Indicateurs!T504=0,SUM(Indicateurs!T505:T513)&lt;&gt;0),"il manque la valeur totale par rapport à la déclinaison (H/F/NB)",IF(Indicateurs!T504&lt;&gt;SUM(Indicateurs!T505:T513),"Vérifier l'écart entre la valeur totale et la déclinaison (H/F/NB)","Cohérent")))</f>
        <v xml:space="preserve"> </v>
      </c>
      <c r="J504" s="106" t="s">
        <v>307</v>
      </c>
    </row>
    <row r="505" spans="1:10" ht="40.5" customHeight="1" x14ac:dyDescent="0.25">
      <c r="A505" s="119" t="s">
        <v>57</v>
      </c>
      <c r="B505" s="155"/>
      <c r="C505" s="121" t="s">
        <v>22</v>
      </c>
      <c r="D505" s="110"/>
      <c r="E505" s="110"/>
      <c r="F505" s="110"/>
      <c r="G505" s="110"/>
      <c r="H505" s="110"/>
      <c r="I505" s="110"/>
      <c r="J505" s="96" t="s">
        <v>316</v>
      </c>
    </row>
    <row r="506" spans="1:10" ht="40.5" customHeight="1" x14ac:dyDescent="0.25">
      <c r="A506" s="119" t="s">
        <v>57</v>
      </c>
      <c r="B506" s="155"/>
      <c r="C506" s="121" t="s">
        <v>23</v>
      </c>
      <c r="D506" s="110"/>
      <c r="E506" s="110"/>
      <c r="F506" s="110"/>
      <c r="G506" s="110"/>
      <c r="H506" s="110"/>
      <c r="I506" s="110"/>
      <c r="J506" s="96" t="s">
        <v>316</v>
      </c>
    </row>
    <row r="507" spans="1:10" ht="40.5" customHeight="1" x14ac:dyDescent="0.25">
      <c r="A507" s="119" t="s">
        <v>57</v>
      </c>
      <c r="B507" s="155"/>
      <c r="C507" s="121" t="s">
        <v>24</v>
      </c>
      <c r="D507" s="110"/>
      <c r="E507" s="110"/>
      <c r="F507" s="110"/>
      <c r="G507" s="110"/>
      <c r="H507" s="110"/>
      <c r="I507" s="110"/>
      <c r="J507" s="96" t="s">
        <v>316</v>
      </c>
    </row>
    <row r="508" spans="1:10" ht="40.5" customHeight="1" x14ac:dyDescent="0.25">
      <c r="A508" s="111" t="s">
        <v>57</v>
      </c>
      <c r="B508" s="155"/>
      <c r="C508" s="113" t="s">
        <v>25</v>
      </c>
      <c r="D508" s="110"/>
      <c r="E508" s="110"/>
      <c r="F508" s="110"/>
      <c r="G508" s="110"/>
      <c r="H508" s="110"/>
      <c r="I508" s="110"/>
      <c r="J508" s="96" t="s">
        <v>316</v>
      </c>
    </row>
    <row r="509" spans="1:10" ht="40.5" customHeight="1" x14ac:dyDescent="0.25">
      <c r="A509" s="111" t="s">
        <v>57</v>
      </c>
      <c r="B509" s="155"/>
      <c r="C509" s="113" t="s">
        <v>26</v>
      </c>
      <c r="D509" s="110"/>
      <c r="E509" s="110"/>
      <c r="F509" s="110"/>
      <c r="G509" s="110"/>
      <c r="H509" s="110"/>
      <c r="I509" s="110"/>
      <c r="J509" s="96" t="s">
        <v>316</v>
      </c>
    </row>
    <row r="510" spans="1:10" ht="40.5" customHeight="1" x14ac:dyDescent="0.25">
      <c r="A510" s="111" t="s">
        <v>57</v>
      </c>
      <c r="B510" s="155"/>
      <c r="C510" s="113" t="s">
        <v>27</v>
      </c>
      <c r="D510" s="110"/>
      <c r="E510" s="110"/>
      <c r="F510" s="110"/>
      <c r="G510" s="110"/>
      <c r="H510" s="110"/>
      <c r="I510" s="110"/>
      <c r="J510" s="96" t="s">
        <v>316</v>
      </c>
    </row>
    <row r="511" spans="1:10" ht="40.5" customHeight="1" x14ac:dyDescent="0.25">
      <c r="A511" s="119" t="s">
        <v>57</v>
      </c>
      <c r="B511" s="155"/>
      <c r="C511" s="121" t="s">
        <v>28</v>
      </c>
      <c r="D511" s="110"/>
      <c r="E511" s="110"/>
      <c r="F511" s="110"/>
      <c r="G511" s="110"/>
      <c r="H511" s="110"/>
      <c r="I511" s="110"/>
      <c r="J511" s="96" t="s">
        <v>316</v>
      </c>
    </row>
    <row r="512" spans="1:10" ht="40.5" customHeight="1" x14ac:dyDescent="0.25">
      <c r="A512" s="119" t="s">
        <v>57</v>
      </c>
      <c r="B512" s="155"/>
      <c r="C512" s="121" t="s">
        <v>29</v>
      </c>
      <c r="D512" s="110"/>
      <c r="E512" s="110"/>
      <c r="F512" s="110"/>
      <c r="G512" s="110"/>
      <c r="H512" s="110"/>
      <c r="I512" s="110"/>
      <c r="J512" s="96" t="s">
        <v>316</v>
      </c>
    </row>
    <row r="513" spans="1:10" ht="40.5" customHeight="1" x14ac:dyDescent="0.25">
      <c r="A513" s="129" t="s">
        <v>57</v>
      </c>
      <c r="B513" s="155"/>
      <c r="C513" s="121" t="s">
        <v>30</v>
      </c>
      <c r="D513" s="110"/>
      <c r="E513" s="110"/>
      <c r="F513" s="110"/>
      <c r="G513" s="110"/>
      <c r="H513" s="110"/>
      <c r="I513" s="110"/>
      <c r="J513" s="96" t="s">
        <v>316</v>
      </c>
    </row>
    <row r="514" spans="1:10" ht="40.5" customHeight="1" x14ac:dyDescent="0.25">
      <c r="A514" s="157" t="s">
        <v>57</v>
      </c>
      <c r="B514" s="155" t="s">
        <v>60</v>
      </c>
      <c r="C514" s="158" t="s">
        <v>185</v>
      </c>
      <c r="D514" s="104">
        <f>Indicateurs!I514</f>
        <v>0</v>
      </c>
      <c r="E514" s="110"/>
      <c r="F514" s="110"/>
      <c r="G514" s="110"/>
      <c r="H514" s="110"/>
      <c r="I514" s="110"/>
      <c r="J514" s="96" t="s">
        <v>316</v>
      </c>
    </row>
    <row r="515" spans="1:10" ht="40.5" customHeight="1" x14ac:dyDescent="0.25">
      <c r="A515" s="159" t="s">
        <v>57</v>
      </c>
      <c r="B515" s="82" t="s">
        <v>186</v>
      </c>
      <c r="C515" s="107" t="s">
        <v>36</v>
      </c>
      <c r="D515" s="104">
        <f>Indicateurs!I515</f>
        <v>0</v>
      </c>
      <c r="E515" s="110"/>
      <c r="F515" s="110"/>
      <c r="G515" s="110"/>
      <c r="H515" s="110"/>
      <c r="I515" s="110"/>
      <c r="J515" s="96" t="s">
        <v>316</v>
      </c>
    </row>
    <row r="516" spans="1:10" ht="40.5" customHeight="1" x14ac:dyDescent="0.25">
      <c r="A516" s="159" t="s">
        <v>57</v>
      </c>
      <c r="B516" s="82" t="s">
        <v>188</v>
      </c>
      <c r="C516" s="107" t="s">
        <v>187</v>
      </c>
      <c r="D516" s="104">
        <f>Indicateurs!I516</f>
        <v>0</v>
      </c>
      <c r="E516" s="110"/>
      <c r="F516" s="110"/>
      <c r="G516" s="110"/>
      <c r="H516" s="110"/>
      <c r="I516" s="110"/>
      <c r="J516" s="96" t="s">
        <v>316</v>
      </c>
    </row>
    <row r="517" spans="1:10" ht="40.5" customHeight="1" x14ac:dyDescent="0.25">
      <c r="A517" s="157" t="s">
        <v>57</v>
      </c>
      <c r="B517" s="155" t="s">
        <v>61</v>
      </c>
      <c r="C517" s="158" t="s">
        <v>189</v>
      </c>
      <c r="D517" s="104">
        <f>Indicateurs!I517</f>
        <v>0</v>
      </c>
      <c r="E517" s="105" t="str">
        <f>IF(OR(Indicateurs!$I517="",Indicateurs!$I517=0)," ",IF(OR(AND(Indicateurs!J517=0,SUM(Indicateurs!J518:J526)&lt;&gt;0),AND(Indicateurs!J517=0,Indicateurs!J527+Indicateurs!J537+Indicateurs!J547&lt;&gt;0)),"il manque la valeur totale par rapport à la déclinaison (H/F/NB) et/ou par rapport au décompte du ou des sous-indicateurs (N.3.3.1 ; N.3.3.2 ; N.3.3.3)",IF(AND(Indicateurs!J517&lt;&gt;SUM(Indicateurs!J518:J526),Indicateurs!J517&lt;&gt;(Indicateurs!J527+Indicateurs!J537+Indicateurs!J547)),"Vérifier l'écart entre la valeur totale et la déclinaison (H/F/NB) ET le décompte des sous-indicateurs (N.3.3.1 ; N.3.3.2 ; N.3.3.3)",IF(Indicateurs!J517&lt;&gt;SUM(Indicateurs!J518:J526),"Vérifier l'écart entre la valeur totale et la déclinaison (H/F/NB)",IF(Indicateurs!J517&lt;(Indicateurs!J527+Indicateurs!J537+Indicateurs!J547),"Justifier l'écart entre la valeur totale et le décompte des sous-indicateurs (N.3.3.1 ; N.3.3.2 ; N.3.3.3)",IF(Indicateurs!J517&gt;(Indicateurs!J527+Indicateurs!J537+Indicateurs!J547),"Vérifier l'écart entre la valeur totale et le décompte des sous-indicateurs (N.3.3.1 ; N.3.3.2 ; N.3.3.3)","Cohérent"))))))</f>
        <v xml:space="preserve"> </v>
      </c>
      <c r="F517" s="105" t="str">
        <f>IF(OR(Indicateurs!$I517="",Indicateurs!$I517=0)," ",IF(OR(AND(Indicateurs!K517=0,SUM(Indicateurs!K518:K526)&lt;&gt;0),AND(Indicateurs!K517=0,Indicateurs!K527+Indicateurs!K537+Indicateurs!K547&lt;&gt;0)),"il manque la valeur totale par rapport à la déclinaison (H/F/NB) et/ou par rapport au décompte du ou des sous-indicateurs (N.3.3.1 ; N.3.3.2 ; N.3.3.3)",IF(AND(Indicateurs!K517&lt;&gt;SUM(Indicateurs!K518:K526),Indicateurs!K517&lt;&gt;(Indicateurs!K527+Indicateurs!K537+Indicateurs!K547)),"Vérifier l'écart entre la valeur totale et la déclinaison (H/F/NB) ET le décompte des sous-indicateurs (N.3.3.1 ; N.3.3.2 ; N.3.3.3)",IF(Indicateurs!K517&lt;&gt;SUM(Indicateurs!K518:K526),"Vérifier l'écart entre la valeur totale et la déclinaison (H/F/NB)",IF(Indicateurs!K517&lt;(Indicateurs!K527+Indicateurs!K537+Indicateurs!K547),"Justifier l'écart entre la valeur totale et le décompte des sous-indicateurs (N.3.3.1 ; N.3.3.2 ; N.3.3.3)",IF(Indicateurs!K517&gt;(Indicateurs!K527+Indicateurs!K537+Indicateurs!K547),"Vérifier l'écart entre la valeur totale et le décompte des sous-indicateurs (N.3.3.1 ; N.3.3.2 ; N.3.3.3)","Cohérent"))))))</f>
        <v xml:space="preserve"> </v>
      </c>
      <c r="G517" s="105" t="str">
        <f>IF(OR(Indicateurs!$I517="",Indicateurs!$I517=0)," ",IF(OR(AND(Indicateurs!N517=0,SUM(Indicateurs!N518:N526)&lt;&gt;0),AND(Indicateurs!N517=0,Indicateurs!N527+Indicateurs!N537+Indicateurs!N547&lt;&gt;0)),"il manque la valeur totale par rapport à la déclinaison (H/F/NB) et/ou par rapport au décompte du ou des sous-indicateurs (N.3.3.1 ; N.3.3.2 ; N.3.3.3)",IF(AND(Indicateurs!N517&lt;&gt;SUM(Indicateurs!N518:N526),Indicateurs!N517&lt;&gt;(Indicateurs!N527+Indicateurs!N537+Indicateurs!N547)),"Vérifier l'écart entre la valeur totale et la déclinaison (H/F/NB) ET le décompte des sous-indicateurs (N.3.3.1 ; N.3.3.2 ; N.3.3.3)",IF(Indicateurs!N517&lt;&gt;SUM(Indicateurs!N518:N526),"Vérifier l'écart entre la valeur totale et la déclinaison (H/F/NB)",IF(Indicateurs!N517&lt;(Indicateurs!N527+Indicateurs!N537+Indicateurs!N547),"Justifier l'écart entre la valeur totale et le décompte des sous-indicateurs (N.3.3.1 ; N.3.3.2 ; N.3.3.3)",IF(Indicateurs!N517&gt;(Indicateurs!N527+Indicateurs!N537+Indicateurs!N547),"Vérifier l'écart entre la valeur totale et le décompte des sous-indicateurs (N.3.3.1 ; N.3.3.2 ; N.3.3.3)","Cohérent"))))))</f>
        <v xml:space="preserve"> </v>
      </c>
      <c r="H517" s="105" t="str">
        <f>IF(OR(Indicateurs!$I517="",Indicateurs!$I517=0)," ",IF(OR(AND(Indicateurs!Q517=0,SUM(Indicateurs!Q518:Q526)&lt;&gt;0),AND(Indicateurs!Q517=0,Indicateurs!Q527+Indicateurs!Q537+Indicateurs!Q547&lt;&gt;0)),"il manque la valeur totale par rapport à la déclinaison (H/F/NB) et/ou par rapport au décompte du ou des sous-indicateurs (N.3.3.1 ; N.3.3.2 ; N.3.3.3)",IF(AND(Indicateurs!Q517&lt;&gt;SUM(Indicateurs!Q518:Q526),Indicateurs!Q517&lt;&gt;(Indicateurs!Q527+Indicateurs!Q537+Indicateurs!Q547)),"Vérifier l'écart entre la valeur totale et la déclinaison (H/F/NB) ET le décompte des sous-indicateurs (N.3.3.1 ; N.3.3.2 ; N.3.3.3)",IF(Indicateurs!Q517&lt;&gt;SUM(Indicateurs!Q518:Q526),"Vérifier l'écart entre la valeur totale et la déclinaison (H/F/NB)",IF(Indicateurs!Q517&lt;(Indicateurs!Q527+Indicateurs!Q537+Indicateurs!Q547),"Justifier l'écart entre la valeur totale et le décompte des sous-indicateurs (N.3.3.1 ; N.3.3.2 ; N.3.3.3)",IF(Indicateurs!Q517&gt;(Indicateurs!Q527+Indicateurs!Q537+Indicateurs!Q547),"Vérifier l'écart entre la valeur totale et le décompte des sous-indicateurs (N.3.3.1 ; N.3.3.2 ; N.3.3.3)","Cohérent"))))))</f>
        <v xml:space="preserve"> </v>
      </c>
      <c r="I517" s="105" t="str">
        <f>IF(OR(Indicateurs!$I517="",Indicateurs!$I517=0)," ",IF(OR(AND(Indicateurs!T517=0,SUM(Indicateurs!T518:T526)&lt;&gt;0),AND(Indicateurs!T517=0,Indicateurs!T527+Indicateurs!T537+Indicateurs!T547&lt;&gt;0)),"il manque la valeur totale par rapport à la déclinaison (H/F/NB) et/ou par rapport au décompte du ou des sous-indicateurs (N.3.3.1 ; N.3.3.2 ; N.3.3.3)",IF(AND(Indicateurs!T517&lt;&gt;SUM(Indicateurs!T518:T526),Indicateurs!T517&lt;&gt;(Indicateurs!T527+Indicateurs!T537+Indicateurs!T547)),"Vérifier l'écart entre la valeur totale et la déclinaison (H/F/NB) ET le décompte des sous-indicateurs (N.3.3.1 ; N.3.3.2 ; N.3.3.3)",IF(Indicateurs!T517&lt;&gt;SUM(Indicateurs!T518:T526),"Vérifier l'écart entre la valeur totale et la déclinaison (H/F/NB)",IF(Indicateurs!T517&lt;(Indicateurs!T527+Indicateurs!T537+Indicateurs!T547),"Justifier l'écart entre la valeur totale et le décompte des sous-indicateurs (N.3.3.1 ; N.3.3.2 ; N.3.3.3)",IF(Indicateurs!T517&gt;(Indicateurs!T527+Indicateurs!T537+Indicateurs!T547),"Vérifier l'écart entre la valeur totale et le décompte des sous-indicateurs (N.3.3.1 ; N.3.3.2 ; N.3.3.3)","Cohérent"))))))</f>
        <v xml:space="preserve"> </v>
      </c>
      <c r="J517" s="106" t="s">
        <v>312</v>
      </c>
    </row>
    <row r="518" spans="1:10" ht="40.5" customHeight="1" x14ac:dyDescent="0.25">
      <c r="A518" s="119" t="s">
        <v>57</v>
      </c>
      <c r="B518" s="155"/>
      <c r="C518" s="121" t="s">
        <v>22</v>
      </c>
      <c r="D518" s="110"/>
      <c r="E518" s="110"/>
      <c r="F518" s="110"/>
      <c r="G518" s="110"/>
      <c r="H518" s="110"/>
      <c r="I518" s="110"/>
      <c r="J518" s="96" t="s">
        <v>316</v>
      </c>
    </row>
    <row r="519" spans="1:10" ht="40.5" customHeight="1" x14ac:dyDescent="0.25">
      <c r="A519" s="119" t="s">
        <v>57</v>
      </c>
      <c r="B519" s="155"/>
      <c r="C519" s="121" t="s">
        <v>23</v>
      </c>
      <c r="D519" s="110"/>
      <c r="E519" s="110"/>
      <c r="F519" s="110"/>
      <c r="G519" s="110"/>
      <c r="H519" s="110"/>
      <c r="I519" s="110"/>
      <c r="J519" s="96" t="s">
        <v>316</v>
      </c>
    </row>
    <row r="520" spans="1:10" ht="40.5" customHeight="1" x14ac:dyDescent="0.25">
      <c r="A520" s="119" t="s">
        <v>57</v>
      </c>
      <c r="B520" s="155"/>
      <c r="C520" s="121" t="s">
        <v>24</v>
      </c>
      <c r="D520" s="110"/>
      <c r="E520" s="110"/>
      <c r="F520" s="110"/>
      <c r="G520" s="110"/>
      <c r="H520" s="110"/>
      <c r="I520" s="110"/>
      <c r="J520" s="96" t="s">
        <v>316</v>
      </c>
    </row>
    <row r="521" spans="1:10" ht="40.5" customHeight="1" x14ac:dyDescent="0.25">
      <c r="A521" s="111" t="s">
        <v>57</v>
      </c>
      <c r="B521" s="155"/>
      <c r="C521" s="113" t="s">
        <v>25</v>
      </c>
      <c r="D521" s="110"/>
      <c r="E521" s="110"/>
      <c r="F521" s="110"/>
      <c r="G521" s="110"/>
      <c r="H521" s="110"/>
      <c r="I521" s="110"/>
      <c r="J521" s="96" t="s">
        <v>316</v>
      </c>
    </row>
    <row r="522" spans="1:10" ht="40.5" customHeight="1" x14ac:dyDescent="0.25">
      <c r="A522" s="111" t="s">
        <v>57</v>
      </c>
      <c r="B522" s="155"/>
      <c r="C522" s="113" t="s">
        <v>26</v>
      </c>
      <c r="D522" s="110"/>
      <c r="E522" s="110"/>
      <c r="F522" s="110"/>
      <c r="G522" s="110"/>
      <c r="H522" s="110"/>
      <c r="I522" s="110"/>
      <c r="J522" s="96" t="s">
        <v>316</v>
      </c>
    </row>
    <row r="523" spans="1:10" ht="40.5" customHeight="1" x14ac:dyDescent="0.25">
      <c r="A523" s="111" t="s">
        <v>57</v>
      </c>
      <c r="B523" s="155"/>
      <c r="C523" s="113" t="s">
        <v>27</v>
      </c>
      <c r="D523" s="110"/>
      <c r="E523" s="110"/>
      <c r="F523" s="110"/>
      <c r="G523" s="110"/>
      <c r="H523" s="110"/>
      <c r="I523" s="110"/>
      <c r="J523" s="96" t="s">
        <v>316</v>
      </c>
    </row>
    <row r="524" spans="1:10" ht="40.5" customHeight="1" x14ac:dyDescent="0.25">
      <c r="A524" s="119" t="s">
        <v>57</v>
      </c>
      <c r="B524" s="155"/>
      <c r="C524" s="121" t="s">
        <v>28</v>
      </c>
      <c r="D524" s="110"/>
      <c r="E524" s="110"/>
      <c r="F524" s="110"/>
      <c r="G524" s="110"/>
      <c r="H524" s="110"/>
      <c r="I524" s="110"/>
      <c r="J524" s="96" t="s">
        <v>316</v>
      </c>
    </row>
    <row r="525" spans="1:10" ht="40.5" customHeight="1" x14ac:dyDescent="0.25">
      <c r="A525" s="119" t="s">
        <v>57</v>
      </c>
      <c r="B525" s="155"/>
      <c r="C525" s="121" t="s">
        <v>29</v>
      </c>
      <c r="D525" s="110"/>
      <c r="E525" s="110"/>
      <c r="F525" s="110"/>
      <c r="G525" s="110"/>
      <c r="H525" s="110"/>
      <c r="I525" s="110"/>
      <c r="J525" s="96" t="s">
        <v>316</v>
      </c>
    </row>
    <row r="526" spans="1:10" ht="40.5" customHeight="1" x14ac:dyDescent="0.25">
      <c r="A526" s="129" t="s">
        <v>57</v>
      </c>
      <c r="B526" s="155"/>
      <c r="C526" s="121" t="s">
        <v>30</v>
      </c>
      <c r="D526" s="110"/>
      <c r="E526" s="110"/>
      <c r="F526" s="110"/>
      <c r="G526" s="110"/>
      <c r="H526" s="110"/>
      <c r="I526" s="110"/>
      <c r="J526" s="96" t="s">
        <v>316</v>
      </c>
    </row>
    <row r="527" spans="1:10" ht="40.5" customHeight="1" x14ac:dyDescent="0.25">
      <c r="A527" s="159" t="s">
        <v>57</v>
      </c>
      <c r="B527" s="82" t="s">
        <v>190</v>
      </c>
      <c r="C527" s="107" t="s">
        <v>62</v>
      </c>
      <c r="D527" s="104">
        <f>Indicateurs!I527</f>
        <v>0</v>
      </c>
      <c r="E527" s="105" t="str">
        <f>IF(OR(Indicateurs!$I527="",Indicateurs!$I527=0)," ",IF(AND(Indicateurs!J527=0,SUM(Indicateurs!J528:J536)&lt;&gt;0),"il manque la valeur totale par rapport à la déclinaison (H/F/NB)",IF(Indicateurs!J527&lt;&gt;SUM(Indicateurs!J528:J536),"Vérifier l'écart entre la valeur totale et la déclinaison (H/F/NB)","Cohérent")))</f>
        <v xml:space="preserve"> </v>
      </c>
      <c r="F527" s="105" t="str">
        <f>IF(OR(Indicateurs!$I527="",Indicateurs!$I527=0)," ",IF(AND(Indicateurs!K527=0,SUM(Indicateurs!K528:K536)&lt;&gt;0),"il manque la valeur totale par rapport à la déclinaison (H/F/NB)",IF(Indicateurs!K527&lt;&gt;SUM(Indicateurs!K528:K536),"Vérifier l'écart entre la valeur totale et la déclinaison (H/F/NB)","Cohérent")))</f>
        <v xml:space="preserve"> </v>
      </c>
      <c r="G527" s="105" t="str">
        <f>IF(OR(Indicateurs!$I527="",Indicateurs!$I527=0)," ",IF(AND(Indicateurs!N527=0,SUM(Indicateurs!N528:N536)&lt;&gt;0),"il manque la valeur totale par rapport à la déclinaison (H/F/NB)",IF(Indicateurs!N527&lt;&gt;SUM(Indicateurs!N528:N536),"Vérifier l'écart entre la valeur totale et la déclinaison (H/F/NB)","Cohérent")))</f>
        <v xml:space="preserve"> </v>
      </c>
      <c r="H527" s="105" t="str">
        <f>IF(OR(Indicateurs!$I527="",Indicateurs!$I527=0)," ",IF(AND(Indicateurs!Q527=0,SUM(Indicateurs!Q528:Q536)&lt;&gt;0),"il manque la valeur totale par rapport à la déclinaison (H/F/NB)",IF(Indicateurs!Q527&lt;&gt;SUM(Indicateurs!Q528:Q536),"Vérifier l'écart entre la valeur totale et la déclinaison (H/F/NB)","Cohérent")))</f>
        <v xml:space="preserve"> </v>
      </c>
      <c r="I527" s="105" t="str">
        <f>IF(OR(Indicateurs!$I527="",Indicateurs!$I527=0)," ",IF(AND(Indicateurs!T527=0,SUM(Indicateurs!T528:T536)&lt;&gt;0),"il manque la valeur totale par rapport à la déclinaison (H/F/NB)",IF(Indicateurs!T527&lt;&gt;SUM(Indicateurs!T528:T536),"Vérifier l'écart entre la valeur totale et la déclinaison (H/F/NB)","Cohérent")))</f>
        <v xml:space="preserve"> </v>
      </c>
      <c r="J527" s="106" t="s">
        <v>307</v>
      </c>
    </row>
    <row r="528" spans="1:10" ht="40.5" customHeight="1" x14ac:dyDescent="0.25">
      <c r="A528" s="119" t="s">
        <v>57</v>
      </c>
      <c r="B528" s="130"/>
      <c r="C528" s="121" t="s">
        <v>22</v>
      </c>
      <c r="D528" s="110"/>
      <c r="E528" s="110"/>
      <c r="F528" s="110"/>
      <c r="G528" s="110"/>
      <c r="H528" s="110"/>
      <c r="I528" s="110"/>
      <c r="J528" s="96" t="s">
        <v>316</v>
      </c>
    </row>
    <row r="529" spans="1:10" ht="40.5" customHeight="1" x14ac:dyDescent="0.25">
      <c r="A529" s="119" t="s">
        <v>57</v>
      </c>
      <c r="B529" s="130"/>
      <c r="C529" s="121" t="s">
        <v>23</v>
      </c>
      <c r="D529" s="110"/>
      <c r="E529" s="110"/>
      <c r="F529" s="110"/>
      <c r="G529" s="110"/>
      <c r="H529" s="110"/>
      <c r="I529" s="110"/>
      <c r="J529" s="96" t="s">
        <v>316</v>
      </c>
    </row>
    <row r="530" spans="1:10" ht="40.5" customHeight="1" x14ac:dyDescent="0.25">
      <c r="A530" s="119" t="s">
        <v>57</v>
      </c>
      <c r="B530" s="130"/>
      <c r="C530" s="121" t="s">
        <v>24</v>
      </c>
      <c r="D530" s="110"/>
      <c r="E530" s="110"/>
      <c r="F530" s="110"/>
      <c r="G530" s="110"/>
      <c r="H530" s="110"/>
      <c r="I530" s="110"/>
      <c r="J530" s="96" t="s">
        <v>316</v>
      </c>
    </row>
    <row r="531" spans="1:10" ht="40.5" customHeight="1" x14ac:dyDescent="0.25">
      <c r="A531" s="111" t="s">
        <v>57</v>
      </c>
      <c r="B531" s="100"/>
      <c r="C531" s="113" t="s">
        <v>25</v>
      </c>
      <c r="D531" s="110"/>
      <c r="E531" s="110"/>
      <c r="F531" s="110"/>
      <c r="G531" s="110"/>
      <c r="H531" s="110"/>
      <c r="I531" s="110"/>
      <c r="J531" s="96" t="s">
        <v>316</v>
      </c>
    </row>
    <row r="532" spans="1:10" ht="40.5" customHeight="1" x14ac:dyDescent="0.25">
      <c r="A532" s="111" t="s">
        <v>57</v>
      </c>
      <c r="B532" s="100"/>
      <c r="C532" s="113" t="s">
        <v>26</v>
      </c>
      <c r="D532" s="110"/>
      <c r="E532" s="110"/>
      <c r="F532" s="110"/>
      <c r="G532" s="110"/>
      <c r="H532" s="110"/>
      <c r="I532" s="110"/>
      <c r="J532" s="96" t="s">
        <v>316</v>
      </c>
    </row>
    <row r="533" spans="1:10" ht="40.5" customHeight="1" x14ac:dyDescent="0.25">
      <c r="A533" s="111" t="s">
        <v>57</v>
      </c>
      <c r="B533" s="100"/>
      <c r="C533" s="113" t="s">
        <v>27</v>
      </c>
      <c r="D533" s="110"/>
      <c r="E533" s="110"/>
      <c r="F533" s="110"/>
      <c r="G533" s="110"/>
      <c r="H533" s="110"/>
      <c r="I533" s="110"/>
      <c r="J533" s="96" t="s">
        <v>316</v>
      </c>
    </row>
    <row r="534" spans="1:10" ht="40.5" customHeight="1" x14ac:dyDescent="0.25">
      <c r="A534" s="119" t="s">
        <v>57</v>
      </c>
      <c r="B534" s="130"/>
      <c r="C534" s="121" t="s">
        <v>28</v>
      </c>
      <c r="D534" s="110"/>
      <c r="E534" s="110"/>
      <c r="F534" s="110"/>
      <c r="G534" s="110"/>
      <c r="H534" s="110"/>
      <c r="I534" s="110"/>
      <c r="J534" s="96" t="s">
        <v>316</v>
      </c>
    </row>
    <row r="535" spans="1:10" ht="40.5" customHeight="1" x14ac:dyDescent="0.25">
      <c r="A535" s="119" t="s">
        <v>57</v>
      </c>
      <c r="B535" s="130"/>
      <c r="C535" s="121" t="s">
        <v>29</v>
      </c>
      <c r="D535" s="110"/>
      <c r="E535" s="110"/>
      <c r="F535" s="110"/>
      <c r="G535" s="110"/>
      <c r="H535" s="110"/>
      <c r="I535" s="110"/>
      <c r="J535" s="96" t="s">
        <v>316</v>
      </c>
    </row>
    <row r="536" spans="1:10" ht="40.5" customHeight="1" x14ac:dyDescent="0.25">
      <c r="A536" s="129" t="s">
        <v>57</v>
      </c>
      <c r="B536" s="130"/>
      <c r="C536" s="121" t="s">
        <v>30</v>
      </c>
      <c r="D536" s="110"/>
      <c r="E536" s="110"/>
      <c r="F536" s="110"/>
      <c r="G536" s="110"/>
      <c r="H536" s="110"/>
      <c r="I536" s="110"/>
      <c r="J536" s="96" t="s">
        <v>316</v>
      </c>
    </row>
    <row r="537" spans="1:10" ht="40.5" customHeight="1" x14ac:dyDescent="0.25">
      <c r="A537" s="159" t="s">
        <v>57</v>
      </c>
      <c r="B537" s="82" t="s">
        <v>191</v>
      </c>
      <c r="C537" s="107" t="s">
        <v>64</v>
      </c>
      <c r="D537" s="104">
        <f>Indicateurs!I537</f>
        <v>0</v>
      </c>
      <c r="E537" s="105" t="str">
        <f>IF(OR(Indicateurs!$I537="",Indicateurs!$I537=0)," ",IF(AND(Indicateurs!J537=0,SUM(Indicateurs!J538:J546)&lt;&gt;0),"il manque la valeur totale par rapport à la déclinaison (H/F/NB)",IF(Indicateurs!J537&lt;&gt;SUM(Indicateurs!J538:J546),"Vérifier l'écart entre la valeur totale et la déclinaison (H/F/NB)","Cohérent")))</f>
        <v xml:space="preserve"> </v>
      </c>
      <c r="F537" s="105" t="str">
        <f>IF(OR(Indicateurs!$I537="",Indicateurs!$I537=0)," ",IF(AND(Indicateurs!K537=0,SUM(Indicateurs!K538:K546)&lt;&gt;0),"il manque la valeur totale par rapport à la déclinaison (H/F/NB)",IF(Indicateurs!K537&lt;&gt;SUM(Indicateurs!K538:K546),"Vérifier l'écart entre la valeur totale et la déclinaison (H/F/NB)","Cohérent")))</f>
        <v xml:space="preserve"> </v>
      </c>
      <c r="G537" s="105" t="str">
        <f>IF(OR(Indicateurs!$I537="",Indicateurs!$I537=0)," ",IF(AND(Indicateurs!N537=0,SUM(Indicateurs!N538:N546)&lt;&gt;0),"il manque la valeur totale par rapport à la déclinaison (H/F/NB)",IF(Indicateurs!N537&lt;&gt;SUM(Indicateurs!N538:N546),"Vérifier l'écart entre la valeur totale et la déclinaison (H/F/NB)","Cohérent")))</f>
        <v xml:space="preserve"> </v>
      </c>
      <c r="H537" s="105" t="str">
        <f>IF(OR(Indicateurs!$I537="",Indicateurs!$I537=0)," ",IF(AND(Indicateurs!Q537=0,SUM(Indicateurs!Q538:Q546)&lt;&gt;0),"il manque la valeur totale par rapport à la déclinaison (H/F/NB)",IF(Indicateurs!Q537&lt;&gt;SUM(Indicateurs!Q538:Q546),"Vérifier l'écart entre la valeur totale et la déclinaison (H/F/NB)","Cohérent")))</f>
        <v xml:space="preserve"> </v>
      </c>
      <c r="I537" s="105" t="str">
        <f>IF(OR(Indicateurs!$I537="",Indicateurs!$I537=0)," ",IF(AND(Indicateurs!T537=0,SUM(Indicateurs!T538:T546)&lt;&gt;0),"il manque la valeur totale par rapport à la déclinaison (H/F/NB)",IF(Indicateurs!T537&lt;&gt;SUM(Indicateurs!T538:T546),"Vérifier l'écart entre la valeur totale et la déclinaison (H/F/NB)","Cohérent")))</f>
        <v xml:space="preserve"> </v>
      </c>
      <c r="J537" s="106" t="s">
        <v>307</v>
      </c>
    </row>
    <row r="538" spans="1:10" ht="40.5" customHeight="1" x14ac:dyDescent="0.25">
      <c r="A538" s="119" t="s">
        <v>57</v>
      </c>
      <c r="B538" s="130"/>
      <c r="C538" s="121" t="s">
        <v>22</v>
      </c>
      <c r="D538" s="110"/>
      <c r="E538" s="110"/>
      <c r="F538" s="110"/>
      <c r="G538" s="110"/>
      <c r="H538" s="110"/>
      <c r="I538" s="110"/>
      <c r="J538" s="96" t="s">
        <v>316</v>
      </c>
    </row>
    <row r="539" spans="1:10" ht="40.5" customHeight="1" x14ac:dyDescent="0.25">
      <c r="A539" s="119" t="s">
        <v>57</v>
      </c>
      <c r="B539" s="130"/>
      <c r="C539" s="121" t="s">
        <v>23</v>
      </c>
      <c r="D539" s="110"/>
      <c r="E539" s="110"/>
      <c r="F539" s="110"/>
      <c r="G539" s="110"/>
      <c r="H539" s="110"/>
      <c r="I539" s="110"/>
      <c r="J539" s="96" t="s">
        <v>316</v>
      </c>
    </row>
    <row r="540" spans="1:10" ht="40.5" customHeight="1" x14ac:dyDescent="0.25">
      <c r="A540" s="119" t="s">
        <v>57</v>
      </c>
      <c r="B540" s="130"/>
      <c r="C540" s="121" t="s">
        <v>24</v>
      </c>
      <c r="D540" s="110"/>
      <c r="E540" s="110"/>
      <c r="F540" s="110"/>
      <c r="G540" s="110"/>
      <c r="H540" s="110"/>
      <c r="I540" s="110"/>
      <c r="J540" s="96" t="s">
        <v>316</v>
      </c>
    </row>
    <row r="541" spans="1:10" ht="40.5" customHeight="1" x14ac:dyDescent="0.25">
      <c r="A541" s="111" t="s">
        <v>57</v>
      </c>
      <c r="B541" s="100"/>
      <c r="C541" s="113" t="s">
        <v>25</v>
      </c>
      <c r="D541" s="110"/>
      <c r="E541" s="110"/>
      <c r="F541" s="110"/>
      <c r="G541" s="110"/>
      <c r="H541" s="110"/>
      <c r="I541" s="110"/>
      <c r="J541" s="96" t="s">
        <v>316</v>
      </c>
    </row>
    <row r="542" spans="1:10" ht="40.5" customHeight="1" x14ac:dyDescent="0.25">
      <c r="A542" s="111" t="s">
        <v>57</v>
      </c>
      <c r="B542" s="100"/>
      <c r="C542" s="113" t="s">
        <v>26</v>
      </c>
      <c r="D542" s="110"/>
      <c r="E542" s="110"/>
      <c r="F542" s="110"/>
      <c r="G542" s="110"/>
      <c r="H542" s="110"/>
      <c r="I542" s="110"/>
      <c r="J542" s="96" t="s">
        <v>316</v>
      </c>
    </row>
    <row r="543" spans="1:10" ht="40.5" customHeight="1" x14ac:dyDescent="0.25">
      <c r="A543" s="111" t="s">
        <v>57</v>
      </c>
      <c r="B543" s="100"/>
      <c r="C543" s="113" t="s">
        <v>27</v>
      </c>
      <c r="D543" s="110"/>
      <c r="E543" s="110"/>
      <c r="F543" s="110"/>
      <c r="G543" s="110"/>
      <c r="H543" s="110"/>
      <c r="I543" s="110"/>
      <c r="J543" s="96" t="s">
        <v>316</v>
      </c>
    </row>
    <row r="544" spans="1:10" ht="40.5" customHeight="1" x14ac:dyDescent="0.25">
      <c r="A544" s="119" t="s">
        <v>57</v>
      </c>
      <c r="B544" s="130"/>
      <c r="C544" s="121" t="s">
        <v>28</v>
      </c>
      <c r="D544" s="110"/>
      <c r="E544" s="110"/>
      <c r="F544" s="110"/>
      <c r="G544" s="110"/>
      <c r="H544" s="110"/>
      <c r="I544" s="110"/>
      <c r="J544" s="96" t="s">
        <v>316</v>
      </c>
    </row>
    <row r="545" spans="1:10" ht="40.5" customHeight="1" x14ac:dyDescent="0.25">
      <c r="A545" s="119" t="s">
        <v>57</v>
      </c>
      <c r="B545" s="130"/>
      <c r="C545" s="121" t="s">
        <v>29</v>
      </c>
      <c r="D545" s="110"/>
      <c r="E545" s="110"/>
      <c r="F545" s="110"/>
      <c r="G545" s="110"/>
      <c r="H545" s="110"/>
      <c r="I545" s="110"/>
      <c r="J545" s="96" t="s">
        <v>316</v>
      </c>
    </row>
    <row r="546" spans="1:10" ht="40.5" customHeight="1" x14ac:dyDescent="0.25">
      <c r="A546" s="129" t="s">
        <v>57</v>
      </c>
      <c r="B546" s="130"/>
      <c r="C546" s="121" t="s">
        <v>30</v>
      </c>
      <c r="D546" s="110"/>
      <c r="E546" s="110"/>
      <c r="F546" s="110"/>
      <c r="G546" s="110"/>
      <c r="H546" s="110"/>
      <c r="I546" s="110"/>
      <c r="J546" s="96" t="s">
        <v>316</v>
      </c>
    </row>
    <row r="547" spans="1:10" ht="40.5" customHeight="1" x14ac:dyDescent="0.25">
      <c r="A547" s="159" t="s">
        <v>57</v>
      </c>
      <c r="B547" s="82" t="s">
        <v>192</v>
      </c>
      <c r="C547" s="107" t="s">
        <v>66</v>
      </c>
      <c r="D547" s="104">
        <f>Indicateurs!I547</f>
        <v>0</v>
      </c>
      <c r="E547" s="105" t="str">
        <f>IF(OR(Indicateurs!$I547="",Indicateurs!$I547=0)," ",IF(AND(Indicateurs!J547=0,SUM(Indicateurs!J548:J556)&lt;&gt;0),"il manque la valeur totale par rapport à la déclinaison (H/F/NB)",IF(Indicateurs!J547&lt;&gt;SUM(Indicateurs!J548:J556),"Vérifier l'écart entre la valeur totale et la déclinaison (H/F/NB)","Cohérent")))</f>
        <v xml:space="preserve"> </v>
      </c>
      <c r="F547" s="105" t="str">
        <f>IF(OR(Indicateurs!$I547="",Indicateurs!$I547=0)," ",IF(AND(Indicateurs!K547=0,SUM(Indicateurs!K548:K556)&lt;&gt;0),"il manque la valeur totale par rapport à la déclinaison (H/F/NB)",IF(Indicateurs!K547&lt;&gt;SUM(Indicateurs!K548:K556),"Vérifier l'écart entre la valeur totale et la déclinaison (H/F/NB)","Cohérent")))</f>
        <v xml:space="preserve"> </v>
      </c>
      <c r="G547" s="105" t="str">
        <f>IF(OR(Indicateurs!$I547="",Indicateurs!$I547=0)," ",IF(AND(Indicateurs!N547=0,SUM(Indicateurs!N548:N556)&lt;&gt;0),"il manque la valeur totale par rapport à la déclinaison (H/F/NB)",IF(Indicateurs!N547&lt;&gt;SUM(Indicateurs!N548:N556),"Vérifier l'écart entre la valeur totale et la déclinaison (H/F/NB)","Cohérent")))</f>
        <v xml:space="preserve"> </v>
      </c>
      <c r="H547" s="105" t="str">
        <f>IF(OR(Indicateurs!$I547="",Indicateurs!$I547=0)," ",IF(AND(Indicateurs!Q547=0,SUM(Indicateurs!Q548:Q556)&lt;&gt;0),"il manque la valeur totale par rapport à la déclinaison (H/F/NB)",IF(Indicateurs!Q547&lt;&gt;SUM(Indicateurs!Q548:Q556),"Vérifier l'écart entre la valeur totale et la déclinaison (H/F/NB)","Cohérent")))</f>
        <v xml:space="preserve"> </v>
      </c>
      <c r="I547" s="105" t="str">
        <f>IF(OR(Indicateurs!$I547="",Indicateurs!$I547=0)," ",IF(AND(Indicateurs!T547=0,SUM(Indicateurs!T548:T556)&lt;&gt;0),"il manque la valeur totale par rapport à la déclinaison (H/F/NB)",IF(Indicateurs!T547&lt;&gt;SUM(Indicateurs!T548:T556),"Vérifier l'écart entre la valeur totale et la déclinaison (H/F/NB)","Cohérent")))</f>
        <v xml:space="preserve"> </v>
      </c>
      <c r="J547" s="106" t="s">
        <v>307</v>
      </c>
    </row>
    <row r="548" spans="1:10" ht="40.5" customHeight="1" x14ac:dyDescent="0.25">
      <c r="A548" s="119" t="s">
        <v>57</v>
      </c>
      <c r="B548" s="130"/>
      <c r="C548" s="121" t="s">
        <v>22</v>
      </c>
      <c r="D548" s="110"/>
      <c r="E548" s="110"/>
      <c r="F548" s="110"/>
      <c r="G548" s="110"/>
      <c r="H548" s="110"/>
      <c r="I548" s="110"/>
      <c r="J548" s="96" t="s">
        <v>316</v>
      </c>
    </row>
    <row r="549" spans="1:10" ht="40.5" customHeight="1" x14ac:dyDescent="0.25">
      <c r="A549" s="119" t="s">
        <v>57</v>
      </c>
      <c r="B549" s="130"/>
      <c r="C549" s="121" t="s">
        <v>23</v>
      </c>
      <c r="D549" s="110"/>
      <c r="E549" s="110"/>
      <c r="F549" s="110"/>
      <c r="G549" s="110"/>
      <c r="H549" s="110"/>
      <c r="I549" s="110"/>
      <c r="J549" s="96" t="s">
        <v>316</v>
      </c>
    </row>
    <row r="550" spans="1:10" ht="40.5" customHeight="1" x14ac:dyDescent="0.25">
      <c r="A550" s="119" t="s">
        <v>57</v>
      </c>
      <c r="B550" s="130"/>
      <c r="C550" s="121" t="s">
        <v>24</v>
      </c>
      <c r="D550" s="110"/>
      <c r="E550" s="110"/>
      <c r="F550" s="110"/>
      <c r="G550" s="110"/>
      <c r="H550" s="110"/>
      <c r="I550" s="110"/>
      <c r="J550" s="96" t="s">
        <v>316</v>
      </c>
    </row>
    <row r="551" spans="1:10" ht="40.5" customHeight="1" x14ac:dyDescent="0.25">
      <c r="A551" s="111" t="s">
        <v>57</v>
      </c>
      <c r="B551" s="100"/>
      <c r="C551" s="113" t="s">
        <v>25</v>
      </c>
      <c r="D551" s="110"/>
      <c r="E551" s="110"/>
      <c r="F551" s="110"/>
      <c r="G551" s="110"/>
      <c r="H551" s="110"/>
      <c r="I551" s="110"/>
      <c r="J551" s="96" t="s">
        <v>316</v>
      </c>
    </row>
    <row r="552" spans="1:10" ht="40.5" customHeight="1" x14ac:dyDescent="0.25">
      <c r="A552" s="111" t="s">
        <v>57</v>
      </c>
      <c r="B552" s="100"/>
      <c r="C552" s="113" t="s">
        <v>26</v>
      </c>
      <c r="D552" s="110"/>
      <c r="E552" s="110"/>
      <c r="F552" s="110"/>
      <c r="G552" s="110"/>
      <c r="H552" s="110"/>
      <c r="I552" s="110"/>
      <c r="J552" s="96" t="s">
        <v>316</v>
      </c>
    </row>
    <row r="553" spans="1:10" ht="40.5" customHeight="1" x14ac:dyDescent="0.25">
      <c r="A553" s="111" t="s">
        <v>57</v>
      </c>
      <c r="B553" s="100"/>
      <c r="C553" s="113" t="s">
        <v>27</v>
      </c>
      <c r="D553" s="110"/>
      <c r="E553" s="110"/>
      <c r="F553" s="110"/>
      <c r="G553" s="110"/>
      <c r="H553" s="110"/>
      <c r="I553" s="110"/>
      <c r="J553" s="96" t="s">
        <v>316</v>
      </c>
    </row>
    <row r="554" spans="1:10" ht="40.5" customHeight="1" x14ac:dyDescent="0.25">
      <c r="A554" s="119" t="s">
        <v>57</v>
      </c>
      <c r="B554" s="130"/>
      <c r="C554" s="121" t="s">
        <v>28</v>
      </c>
      <c r="D554" s="110"/>
      <c r="E554" s="110"/>
      <c r="F554" s="110"/>
      <c r="G554" s="110"/>
      <c r="H554" s="110"/>
      <c r="I554" s="110"/>
      <c r="J554" s="96" t="s">
        <v>316</v>
      </c>
    </row>
    <row r="555" spans="1:10" ht="40.5" customHeight="1" x14ac:dyDescent="0.25">
      <c r="A555" s="119" t="s">
        <v>57</v>
      </c>
      <c r="B555" s="130"/>
      <c r="C555" s="121" t="s">
        <v>29</v>
      </c>
      <c r="D555" s="110"/>
      <c r="E555" s="110"/>
      <c r="F555" s="110"/>
      <c r="G555" s="110"/>
      <c r="H555" s="110"/>
      <c r="I555" s="110"/>
      <c r="J555" s="96" t="s">
        <v>316</v>
      </c>
    </row>
    <row r="556" spans="1:10" ht="40.5" customHeight="1" x14ac:dyDescent="0.25">
      <c r="A556" s="129" t="s">
        <v>57</v>
      </c>
      <c r="B556" s="130"/>
      <c r="C556" s="121" t="s">
        <v>30</v>
      </c>
      <c r="D556" s="110"/>
      <c r="E556" s="110"/>
      <c r="F556" s="110"/>
      <c r="G556" s="110"/>
      <c r="H556" s="110"/>
      <c r="I556" s="110"/>
      <c r="J556" s="96" t="s">
        <v>316</v>
      </c>
    </row>
    <row r="557" spans="1:10" ht="40.5" customHeight="1" x14ac:dyDescent="0.25">
      <c r="A557" s="159" t="s">
        <v>57</v>
      </c>
      <c r="B557" s="82" t="s">
        <v>70</v>
      </c>
      <c r="C557" s="107" t="s">
        <v>195</v>
      </c>
      <c r="D557" s="104">
        <f>Indicateurs!I557</f>
        <v>0</v>
      </c>
      <c r="E557" s="105" t="str">
        <f>IF(OR(Indicateurs!$I557="",Indicateurs!$I557=0)," ",IF(AND(Indicateurs!J557=0,SUM(Indicateurs!J558:J566)&lt;&gt;0),"il manque la valeur totale par rapport à la déclinaison (H/F/NB)",IF(Indicateurs!J557&lt;&gt;SUM(Indicateurs!J558:J566),"Vérifier l'écart entre la valeur totale et la déclinaison (H/F/NB)","Cohérent")))</f>
        <v xml:space="preserve"> </v>
      </c>
      <c r="F557" s="105" t="str">
        <f>IF(OR(Indicateurs!$I557="",Indicateurs!$I557=0)," ",IF(AND(Indicateurs!K557=0,SUM(Indicateurs!K558:K566)&lt;&gt;0),"il manque la valeur totale par rapport à la déclinaison (H/F/NB)",IF(Indicateurs!K557&lt;&gt;SUM(Indicateurs!K558:K566),"Vérifier l'écart entre la valeur totale et la déclinaison (H/F/NB)","Cohérent")))</f>
        <v xml:space="preserve"> </v>
      </c>
      <c r="G557" s="105" t="str">
        <f>IF(OR(Indicateurs!$I557="",Indicateurs!$I557=0)," ",IF(AND(Indicateurs!N557=0,SUM(Indicateurs!N558:N566)&lt;&gt;0),"il manque la valeur totale par rapport à la déclinaison (H/F/NB)",IF(Indicateurs!N557&lt;&gt;SUM(Indicateurs!N558:N566),"Vérifier l'écart entre la valeur totale et la déclinaison (H/F/NB)","Cohérent")))</f>
        <v xml:space="preserve"> </v>
      </c>
      <c r="H557" s="105" t="str">
        <f>IF(OR(Indicateurs!$I557="",Indicateurs!$I557=0)," ",IF(AND(Indicateurs!Q557=0,SUM(Indicateurs!Q558:Q566)&lt;&gt;0),"il manque la valeur totale par rapport à la déclinaison (H/F/NB)",IF(Indicateurs!Q557&lt;&gt;SUM(Indicateurs!Q558:Q566),"Vérifier l'écart entre la valeur totale et la déclinaison (H/F/NB)","Cohérent")))</f>
        <v xml:space="preserve"> </v>
      </c>
      <c r="I557" s="105" t="str">
        <f>IF(OR(Indicateurs!$I557="",Indicateurs!$I557=0)," ",IF(AND(Indicateurs!T557=0,SUM(Indicateurs!T558:T566)&lt;&gt;0),"il manque la valeur totale par rapport à la déclinaison (H/F/NB)",IF(Indicateurs!T557&lt;&gt;SUM(Indicateurs!T558:T566),"Vérifier l'écart entre la valeur totale et la déclinaison (H/F/NB)","Cohérent")))</f>
        <v xml:space="preserve"> </v>
      </c>
      <c r="J557" s="106" t="s">
        <v>307</v>
      </c>
    </row>
    <row r="558" spans="1:10" ht="40.5" customHeight="1" x14ac:dyDescent="0.25">
      <c r="A558" s="119" t="s">
        <v>57</v>
      </c>
      <c r="B558" s="130"/>
      <c r="C558" s="121" t="s">
        <v>22</v>
      </c>
      <c r="D558" s="110"/>
      <c r="E558" s="110"/>
      <c r="F558" s="110"/>
      <c r="G558" s="110"/>
      <c r="H558" s="110"/>
      <c r="I558" s="110"/>
      <c r="J558" s="96" t="s">
        <v>316</v>
      </c>
    </row>
    <row r="559" spans="1:10" ht="40.5" customHeight="1" x14ac:dyDescent="0.25">
      <c r="A559" s="119" t="s">
        <v>57</v>
      </c>
      <c r="B559" s="130"/>
      <c r="C559" s="121" t="s">
        <v>23</v>
      </c>
      <c r="D559" s="110"/>
      <c r="E559" s="110"/>
      <c r="F559" s="110"/>
      <c r="G559" s="110"/>
      <c r="H559" s="110"/>
      <c r="I559" s="110"/>
      <c r="J559" s="96" t="s">
        <v>316</v>
      </c>
    </row>
    <row r="560" spans="1:10" ht="40.5" customHeight="1" x14ac:dyDescent="0.25">
      <c r="A560" s="119" t="s">
        <v>57</v>
      </c>
      <c r="B560" s="130"/>
      <c r="C560" s="121" t="s">
        <v>24</v>
      </c>
      <c r="D560" s="110"/>
      <c r="E560" s="110"/>
      <c r="F560" s="110"/>
      <c r="G560" s="110"/>
      <c r="H560" s="110"/>
      <c r="I560" s="110"/>
      <c r="J560" s="96" t="s">
        <v>316</v>
      </c>
    </row>
    <row r="561" spans="1:10" ht="40.5" customHeight="1" x14ac:dyDescent="0.25">
      <c r="A561" s="111" t="s">
        <v>57</v>
      </c>
      <c r="B561" s="100"/>
      <c r="C561" s="113" t="s">
        <v>25</v>
      </c>
      <c r="D561" s="110"/>
      <c r="E561" s="110"/>
      <c r="F561" s="110"/>
      <c r="G561" s="110"/>
      <c r="H561" s="110"/>
      <c r="I561" s="110"/>
      <c r="J561" s="96" t="s">
        <v>316</v>
      </c>
    </row>
    <row r="562" spans="1:10" ht="40.5" customHeight="1" x14ac:dyDescent="0.25">
      <c r="A562" s="111" t="s">
        <v>57</v>
      </c>
      <c r="B562" s="100"/>
      <c r="C562" s="113" t="s">
        <v>26</v>
      </c>
      <c r="D562" s="110"/>
      <c r="E562" s="110"/>
      <c r="F562" s="110"/>
      <c r="G562" s="110"/>
      <c r="H562" s="110"/>
      <c r="I562" s="110"/>
      <c r="J562" s="96" t="s">
        <v>316</v>
      </c>
    </row>
    <row r="563" spans="1:10" ht="40.5" customHeight="1" x14ac:dyDescent="0.25">
      <c r="A563" s="111" t="s">
        <v>57</v>
      </c>
      <c r="B563" s="100"/>
      <c r="C563" s="113" t="s">
        <v>27</v>
      </c>
      <c r="D563" s="110"/>
      <c r="E563" s="110"/>
      <c r="F563" s="110"/>
      <c r="G563" s="110"/>
      <c r="H563" s="110"/>
      <c r="I563" s="110"/>
      <c r="J563" s="96" t="s">
        <v>316</v>
      </c>
    </row>
    <row r="564" spans="1:10" ht="40.5" customHeight="1" x14ac:dyDescent="0.25">
      <c r="A564" s="119" t="s">
        <v>57</v>
      </c>
      <c r="B564" s="130"/>
      <c r="C564" s="121" t="s">
        <v>28</v>
      </c>
      <c r="D564" s="110"/>
      <c r="E564" s="110"/>
      <c r="F564" s="110"/>
      <c r="G564" s="110"/>
      <c r="H564" s="110"/>
      <c r="I564" s="110"/>
      <c r="J564" s="96" t="s">
        <v>316</v>
      </c>
    </row>
    <row r="565" spans="1:10" ht="40.5" customHeight="1" x14ac:dyDescent="0.25">
      <c r="A565" s="119" t="s">
        <v>57</v>
      </c>
      <c r="B565" s="130"/>
      <c r="C565" s="121" t="s">
        <v>29</v>
      </c>
      <c r="D565" s="110"/>
      <c r="E565" s="110"/>
      <c r="F565" s="110"/>
      <c r="G565" s="110"/>
      <c r="H565" s="110"/>
      <c r="I565" s="110"/>
      <c r="J565" s="96" t="s">
        <v>316</v>
      </c>
    </row>
    <row r="566" spans="1:10" ht="40.5" customHeight="1" x14ac:dyDescent="0.25">
      <c r="A566" s="129" t="s">
        <v>57</v>
      </c>
      <c r="B566" s="130"/>
      <c r="C566" s="121" t="s">
        <v>30</v>
      </c>
      <c r="D566" s="110"/>
      <c r="E566" s="110"/>
      <c r="F566" s="110"/>
      <c r="G566" s="110"/>
      <c r="H566" s="110"/>
      <c r="I566" s="110"/>
      <c r="J566" s="96" t="s">
        <v>316</v>
      </c>
    </row>
    <row r="567" spans="1:10" ht="40.5" customHeight="1" x14ac:dyDescent="0.25">
      <c r="A567" s="159" t="s">
        <v>57</v>
      </c>
      <c r="B567" s="82" t="s">
        <v>193</v>
      </c>
      <c r="C567" s="107" t="s">
        <v>196</v>
      </c>
      <c r="D567" s="104">
        <f>Indicateurs!I567</f>
        <v>0</v>
      </c>
      <c r="E567" s="105" t="str">
        <f>IF(OR(Indicateurs!$I567="",Indicateurs!$I567=0)," ",IF(AND(Indicateurs!J567=0,SUM(Indicateurs!J568:J576)&lt;&gt;0),"il manque la valeur totale par rapport à la déclinaison (H/F/NB)",IF(Indicateurs!J567&lt;&gt;SUM(Indicateurs!J568:J576),"Vérifier l'écart entre la valeur totale et la déclinaison (H/F/NB)","Cohérent")))</f>
        <v xml:space="preserve"> </v>
      </c>
      <c r="F567" s="105" t="str">
        <f>IF(OR(Indicateurs!$I567="",Indicateurs!$I567=0)," ",IF(AND(Indicateurs!K567=0,SUM(Indicateurs!K568:K576)&lt;&gt;0),"il manque la valeur totale par rapport à la déclinaison (H/F/NB)",IF(Indicateurs!K567&lt;&gt;SUM(Indicateurs!K568:K576),"Vérifier l'écart entre la valeur totale et la déclinaison (H/F/NB)","Cohérent")))</f>
        <v xml:space="preserve"> </v>
      </c>
      <c r="G567" s="105" t="str">
        <f>IF(OR(Indicateurs!$I567="",Indicateurs!$I567=0)," ",IF(AND(Indicateurs!N567=0,SUM(Indicateurs!N568:N576)&lt;&gt;0),"il manque la valeur totale par rapport à la déclinaison (H/F/NB)",IF(Indicateurs!N567&lt;&gt;SUM(Indicateurs!N568:N576),"Vérifier l'écart entre la valeur totale et la déclinaison (H/F/NB)","Cohérent")))</f>
        <v xml:space="preserve"> </v>
      </c>
      <c r="H567" s="105" t="str">
        <f>IF(OR(Indicateurs!$I567="",Indicateurs!$I567=0)," ",IF(AND(Indicateurs!Q567=0,SUM(Indicateurs!Q568:Q576)&lt;&gt;0),"il manque la valeur totale par rapport à la déclinaison (H/F/NB)",IF(Indicateurs!Q567&lt;&gt;SUM(Indicateurs!Q568:Q576),"Vérifier l'écart entre la valeur totale et la déclinaison (H/F/NB)","Cohérent")))</f>
        <v xml:space="preserve"> </v>
      </c>
      <c r="I567" s="105" t="str">
        <f>IF(OR(Indicateurs!$I567="",Indicateurs!$I567=0)," ",IF(AND(Indicateurs!T567=0,SUM(Indicateurs!T568:T576)&lt;&gt;0),"il manque la valeur totale par rapport à la déclinaison (H/F/NB)",IF(Indicateurs!T567&lt;&gt;SUM(Indicateurs!T568:T576),"Vérifier l'écart entre la valeur totale et la déclinaison (H/F/NB)","Cohérent")))</f>
        <v xml:space="preserve"> </v>
      </c>
      <c r="J567" s="106" t="s">
        <v>307</v>
      </c>
    </row>
    <row r="568" spans="1:10" ht="40.5" customHeight="1" x14ac:dyDescent="0.25">
      <c r="A568" s="119" t="s">
        <v>57</v>
      </c>
      <c r="B568" s="130"/>
      <c r="C568" s="121" t="s">
        <v>22</v>
      </c>
      <c r="D568" s="110"/>
      <c r="E568" s="110"/>
      <c r="F568" s="110"/>
      <c r="G568" s="110"/>
      <c r="H568" s="110"/>
      <c r="I568" s="110"/>
      <c r="J568" s="96" t="s">
        <v>316</v>
      </c>
    </row>
    <row r="569" spans="1:10" ht="40.5" customHeight="1" x14ac:dyDescent="0.25">
      <c r="A569" s="119" t="s">
        <v>57</v>
      </c>
      <c r="B569" s="130"/>
      <c r="C569" s="121" t="s">
        <v>23</v>
      </c>
      <c r="D569" s="110"/>
      <c r="E569" s="110"/>
      <c r="F569" s="110"/>
      <c r="G569" s="110"/>
      <c r="H569" s="110"/>
      <c r="I569" s="110"/>
      <c r="J569" s="96" t="s">
        <v>316</v>
      </c>
    </row>
    <row r="570" spans="1:10" ht="40.5" customHeight="1" x14ac:dyDescent="0.25">
      <c r="A570" s="119" t="s">
        <v>57</v>
      </c>
      <c r="B570" s="130"/>
      <c r="C570" s="121" t="s">
        <v>24</v>
      </c>
      <c r="D570" s="110"/>
      <c r="E570" s="110"/>
      <c r="F570" s="110"/>
      <c r="G570" s="110"/>
      <c r="H570" s="110"/>
      <c r="I570" s="110"/>
      <c r="J570" s="96" t="s">
        <v>316</v>
      </c>
    </row>
    <row r="571" spans="1:10" ht="40.5" customHeight="1" x14ac:dyDescent="0.25">
      <c r="A571" s="111" t="s">
        <v>57</v>
      </c>
      <c r="B571" s="100"/>
      <c r="C571" s="113" t="s">
        <v>25</v>
      </c>
      <c r="D571" s="110"/>
      <c r="E571" s="110"/>
      <c r="F571" s="110"/>
      <c r="G571" s="110"/>
      <c r="H571" s="110"/>
      <c r="I571" s="110"/>
      <c r="J571" s="96" t="s">
        <v>316</v>
      </c>
    </row>
    <row r="572" spans="1:10" ht="40.5" customHeight="1" x14ac:dyDescent="0.25">
      <c r="A572" s="111" t="s">
        <v>57</v>
      </c>
      <c r="B572" s="100"/>
      <c r="C572" s="113" t="s">
        <v>26</v>
      </c>
      <c r="D572" s="110"/>
      <c r="E572" s="110"/>
      <c r="F572" s="110"/>
      <c r="G572" s="110"/>
      <c r="H572" s="110"/>
      <c r="I572" s="110"/>
      <c r="J572" s="96" t="s">
        <v>316</v>
      </c>
    </row>
    <row r="573" spans="1:10" ht="40.5" customHeight="1" x14ac:dyDescent="0.25">
      <c r="A573" s="111" t="s">
        <v>57</v>
      </c>
      <c r="B573" s="100"/>
      <c r="C573" s="113" t="s">
        <v>27</v>
      </c>
      <c r="D573" s="110"/>
      <c r="E573" s="110"/>
      <c r="F573" s="110"/>
      <c r="G573" s="110"/>
      <c r="H573" s="110"/>
      <c r="I573" s="110"/>
      <c r="J573" s="96" t="s">
        <v>316</v>
      </c>
    </row>
    <row r="574" spans="1:10" ht="40.5" customHeight="1" x14ac:dyDescent="0.25">
      <c r="A574" s="119" t="s">
        <v>57</v>
      </c>
      <c r="B574" s="130"/>
      <c r="C574" s="121" t="s">
        <v>28</v>
      </c>
      <c r="D574" s="110"/>
      <c r="E574" s="110"/>
      <c r="F574" s="110"/>
      <c r="G574" s="110"/>
      <c r="H574" s="110"/>
      <c r="I574" s="110"/>
      <c r="J574" s="96" t="s">
        <v>316</v>
      </c>
    </row>
    <row r="575" spans="1:10" ht="40.5" customHeight="1" x14ac:dyDescent="0.25">
      <c r="A575" s="119" t="s">
        <v>57</v>
      </c>
      <c r="B575" s="130"/>
      <c r="C575" s="121" t="s">
        <v>29</v>
      </c>
      <c r="D575" s="110"/>
      <c r="E575" s="110"/>
      <c r="F575" s="110"/>
      <c r="G575" s="110"/>
      <c r="H575" s="110"/>
      <c r="I575" s="110"/>
      <c r="J575" s="96" t="s">
        <v>316</v>
      </c>
    </row>
    <row r="576" spans="1:10" ht="40.5" customHeight="1" x14ac:dyDescent="0.25">
      <c r="A576" s="129" t="s">
        <v>57</v>
      </c>
      <c r="B576" s="130"/>
      <c r="C576" s="121" t="s">
        <v>30</v>
      </c>
      <c r="D576" s="110"/>
      <c r="E576" s="110"/>
      <c r="F576" s="110"/>
      <c r="G576" s="110"/>
      <c r="H576" s="110"/>
      <c r="I576" s="110"/>
      <c r="J576" s="96" t="s">
        <v>316</v>
      </c>
    </row>
    <row r="577" spans="1:10" ht="40.5" customHeight="1" x14ac:dyDescent="0.25">
      <c r="A577" s="159" t="s">
        <v>57</v>
      </c>
      <c r="B577" s="82" t="s">
        <v>194</v>
      </c>
      <c r="C577" s="107" t="s">
        <v>202</v>
      </c>
      <c r="D577" s="104">
        <f>Indicateurs!I577</f>
        <v>0</v>
      </c>
      <c r="E577" s="105" t="str">
        <f>IF(OR(Indicateurs!$I577="",Indicateurs!$I577=0)," ",IF(AND(Indicateurs!J577=0,SUM(Indicateurs!J578:J586)&lt;&gt;0),"il manque la valeur totale par rapport à la déclinaison (H/F/NB)",IF(Indicateurs!J577&lt;&gt;SUM(Indicateurs!J578:J586),"Vérifier l'écart entre la valeur totale et la déclinaison (H/F/NB)","Cohérent")))</f>
        <v xml:space="preserve"> </v>
      </c>
      <c r="F577" s="105" t="str">
        <f>IF(OR(Indicateurs!$I577="",Indicateurs!$I577=0)," ",IF(AND(Indicateurs!K577=0,SUM(Indicateurs!K578:K586)&lt;&gt;0),"il manque la valeur totale par rapport à la déclinaison (H/F/NB)",IF(Indicateurs!K577&lt;&gt;SUM(Indicateurs!K578:K586),"Vérifier l'écart entre la valeur totale et la déclinaison (H/F/NB)","Cohérent")))</f>
        <v xml:space="preserve"> </v>
      </c>
      <c r="G577" s="105" t="str">
        <f>IF(OR(Indicateurs!$I577="",Indicateurs!$I577=0)," ",IF(AND(Indicateurs!N577=0,SUM(Indicateurs!N578:N586)&lt;&gt;0),"il manque la valeur totale par rapport à la déclinaison (H/F/NB)",IF(Indicateurs!N577&lt;&gt;SUM(Indicateurs!N578:N586),"Vérifier l'écart entre la valeur totale et la déclinaison (H/F/NB)","Cohérent")))</f>
        <v xml:space="preserve"> </v>
      </c>
      <c r="H577" s="105" t="str">
        <f>IF(OR(Indicateurs!$I577="",Indicateurs!$I577=0)," ",IF(AND(Indicateurs!Q577=0,SUM(Indicateurs!Q578:Q586)&lt;&gt;0),"il manque la valeur totale par rapport à la déclinaison (H/F/NB)",IF(Indicateurs!Q577&lt;&gt;SUM(Indicateurs!Q578:Q586),"Vérifier l'écart entre la valeur totale et la déclinaison (H/F/NB)","Cohérent")))</f>
        <v xml:space="preserve"> </v>
      </c>
      <c r="I577" s="105" t="str">
        <f>IF(OR(Indicateurs!$I577="",Indicateurs!$I577=0)," ",IF(AND(Indicateurs!T577=0,SUM(Indicateurs!T578:T586)&lt;&gt;0),"il manque la valeur totale par rapport à la déclinaison (H/F/NB)",IF(Indicateurs!T577&lt;&gt;SUM(Indicateurs!T578:T586),"Vérifier l'écart entre la valeur totale et la déclinaison (H/F/NB)","Cohérent")))</f>
        <v xml:space="preserve"> </v>
      </c>
      <c r="J577" s="106" t="s">
        <v>307</v>
      </c>
    </row>
    <row r="578" spans="1:10" ht="40.5" customHeight="1" x14ac:dyDescent="0.25">
      <c r="A578" s="119" t="s">
        <v>57</v>
      </c>
      <c r="B578" s="130"/>
      <c r="C578" s="121" t="s">
        <v>22</v>
      </c>
      <c r="D578" s="110"/>
      <c r="E578" s="110"/>
      <c r="F578" s="110"/>
      <c r="G578" s="110"/>
      <c r="H578" s="110"/>
      <c r="I578" s="110"/>
      <c r="J578" s="96" t="s">
        <v>316</v>
      </c>
    </row>
    <row r="579" spans="1:10" ht="40.5" customHeight="1" x14ac:dyDescent="0.25">
      <c r="A579" s="119" t="s">
        <v>57</v>
      </c>
      <c r="B579" s="130"/>
      <c r="C579" s="121" t="s">
        <v>23</v>
      </c>
      <c r="D579" s="110"/>
      <c r="E579" s="110"/>
      <c r="F579" s="110"/>
      <c r="G579" s="110"/>
      <c r="H579" s="110"/>
      <c r="I579" s="110"/>
      <c r="J579" s="96" t="s">
        <v>316</v>
      </c>
    </row>
    <row r="580" spans="1:10" ht="40.5" customHeight="1" x14ac:dyDescent="0.25">
      <c r="A580" s="119" t="s">
        <v>57</v>
      </c>
      <c r="B580" s="130"/>
      <c r="C580" s="121" t="s">
        <v>24</v>
      </c>
      <c r="D580" s="110"/>
      <c r="E580" s="110"/>
      <c r="F580" s="110"/>
      <c r="G580" s="110"/>
      <c r="H580" s="110"/>
      <c r="I580" s="110"/>
      <c r="J580" s="96" t="s">
        <v>316</v>
      </c>
    </row>
    <row r="581" spans="1:10" ht="40.5" customHeight="1" x14ac:dyDescent="0.25">
      <c r="A581" s="111" t="s">
        <v>57</v>
      </c>
      <c r="B581" s="100"/>
      <c r="C581" s="113" t="s">
        <v>25</v>
      </c>
      <c r="D581" s="110"/>
      <c r="E581" s="110"/>
      <c r="F581" s="110"/>
      <c r="G581" s="110"/>
      <c r="H581" s="110"/>
      <c r="I581" s="110"/>
      <c r="J581" s="96" t="s">
        <v>316</v>
      </c>
    </row>
    <row r="582" spans="1:10" ht="40.5" customHeight="1" x14ac:dyDescent="0.25">
      <c r="A582" s="111" t="s">
        <v>57</v>
      </c>
      <c r="B582" s="100"/>
      <c r="C582" s="113" t="s">
        <v>26</v>
      </c>
      <c r="D582" s="110"/>
      <c r="E582" s="110"/>
      <c r="F582" s="110"/>
      <c r="G582" s="110"/>
      <c r="H582" s="110"/>
      <c r="I582" s="110"/>
      <c r="J582" s="96" t="s">
        <v>316</v>
      </c>
    </row>
    <row r="583" spans="1:10" ht="40.5" customHeight="1" x14ac:dyDescent="0.25">
      <c r="A583" s="111" t="s">
        <v>57</v>
      </c>
      <c r="B583" s="100"/>
      <c r="C583" s="113" t="s">
        <v>27</v>
      </c>
      <c r="D583" s="110"/>
      <c r="E583" s="110"/>
      <c r="F583" s="110"/>
      <c r="G583" s="110"/>
      <c r="H583" s="110"/>
      <c r="I583" s="110"/>
      <c r="J583" s="96" t="s">
        <v>316</v>
      </c>
    </row>
    <row r="584" spans="1:10" ht="40.5" customHeight="1" x14ac:dyDescent="0.25">
      <c r="A584" s="119" t="s">
        <v>57</v>
      </c>
      <c r="B584" s="130"/>
      <c r="C584" s="121" t="s">
        <v>28</v>
      </c>
      <c r="D584" s="110"/>
      <c r="E584" s="110"/>
      <c r="F584" s="110"/>
      <c r="G584" s="110"/>
      <c r="H584" s="110"/>
      <c r="I584" s="110"/>
      <c r="J584" s="96" t="s">
        <v>316</v>
      </c>
    </row>
    <row r="585" spans="1:10" ht="40.5" customHeight="1" x14ac:dyDescent="0.25">
      <c r="A585" s="119" t="s">
        <v>57</v>
      </c>
      <c r="B585" s="130"/>
      <c r="C585" s="121" t="s">
        <v>29</v>
      </c>
      <c r="D585" s="110"/>
      <c r="E585" s="110"/>
      <c r="F585" s="110"/>
      <c r="G585" s="110"/>
      <c r="H585" s="110"/>
      <c r="I585" s="110"/>
      <c r="J585" s="96" t="s">
        <v>316</v>
      </c>
    </row>
    <row r="586" spans="1:10" ht="40.5" customHeight="1" x14ac:dyDescent="0.25">
      <c r="A586" s="129" t="s">
        <v>57</v>
      </c>
      <c r="B586" s="130"/>
      <c r="C586" s="121" t="s">
        <v>30</v>
      </c>
      <c r="D586" s="110"/>
      <c r="E586" s="110"/>
      <c r="F586" s="110"/>
      <c r="G586" s="110"/>
      <c r="H586" s="110"/>
      <c r="I586" s="110"/>
      <c r="J586" s="96" t="s">
        <v>316</v>
      </c>
    </row>
    <row r="587" spans="1:10" ht="40.5" customHeight="1" x14ac:dyDescent="0.25">
      <c r="A587" s="157" t="s">
        <v>57</v>
      </c>
      <c r="B587" s="155" t="s">
        <v>63</v>
      </c>
      <c r="C587" s="158" t="s">
        <v>197</v>
      </c>
      <c r="D587" s="104">
        <f>Indicateurs!I587</f>
        <v>0</v>
      </c>
      <c r="E587" s="110"/>
      <c r="F587" s="110"/>
      <c r="G587" s="110"/>
      <c r="H587" s="110"/>
      <c r="I587" s="110"/>
      <c r="J587" s="96" t="s">
        <v>316</v>
      </c>
    </row>
    <row r="588" spans="1:10" ht="40.5" customHeight="1" x14ac:dyDescent="0.25">
      <c r="A588" s="157" t="s">
        <v>57</v>
      </c>
      <c r="B588" s="155" t="s">
        <v>65</v>
      </c>
      <c r="C588" s="158" t="s">
        <v>198</v>
      </c>
      <c r="D588" s="104">
        <f>Indicateurs!I588</f>
        <v>0</v>
      </c>
      <c r="E588" s="110"/>
      <c r="F588" s="110"/>
      <c r="G588" s="110"/>
      <c r="H588" s="110"/>
      <c r="I588" s="110"/>
      <c r="J588" s="96" t="s">
        <v>316</v>
      </c>
    </row>
    <row r="589" spans="1:10" ht="40.5" customHeight="1" x14ac:dyDescent="0.25">
      <c r="A589" s="159" t="s">
        <v>57</v>
      </c>
      <c r="B589" s="82" t="s">
        <v>199</v>
      </c>
      <c r="C589" s="107" t="s">
        <v>69</v>
      </c>
      <c r="D589" s="104">
        <f>Indicateurs!I589</f>
        <v>0</v>
      </c>
      <c r="E589" s="110"/>
      <c r="F589" s="110"/>
      <c r="G589" s="110"/>
      <c r="H589" s="110"/>
      <c r="I589" s="110"/>
      <c r="J589" s="96" t="s">
        <v>316</v>
      </c>
    </row>
    <row r="590" spans="1:10" ht="40.5" customHeight="1" x14ac:dyDescent="0.25">
      <c r="A590" s="159" t="s">
        <v>57</v>
      </c>
      <c r="B590" s="82" t="s">
        <v>200</v>
      </c>
      <c r="C590" s="107" t="s">
        <v>67</v>
      </c>
      <c r="D590" s="104">
        <f>Indicateurs!I590</f>
        <v>0</v>
      </c>
      <c r="E590" s="110"/>
      <c r="F590" s="110"/>
      <c r="G590" s="110"/>
      <c r="H590" s="110"/>
      <c r="I590" s="110"/>
      <c r="J590" s="96" t="s">
        <v>316</v>
      </c>
    </row>
    <row r="591" spans="1:10" ht="40.5" customHeight="1" x14ac:dyDescent="0.25">
      <c r="A591" s="159" t="s">
        <v>57</v>
      </c>
      <c r="B591" s="82" t="s">
        <v>201</v>
      </c>
      <c r="C591" s="107" t="s">
        <v>68</v>
      </c>
      <c r="D591" s="104">
        <f>Indicateurs!I591</f>
        <v>0</v>
      </c>
      <c r="E591" s="110"/>
      <c r="F591" s="110"/>
      <c r="G591" s="110"/>
      <c r="H591" s="110"/>
      <c r="I591" s="110"/>
      <c r="J591" s="96" t="s">
        <v>316</v>
      </c>
    </row>
  </sheetData>
  <sheetProtection formatColumns="0" autoFilter="0"/>
  <autoFilter ref="A21:M591"/>
  <mergeCells count="1">
    <mergeCell ref="A20:C20"/>
  </mergeCells>
  <conditionalFormatting sqref="A2:XFD1048576">
    <cfRule type="containsText" dxfId="0" priority="1" operator="containsText" text="Cohérent">
      <formula>NOT(ISERROR(SEARCH("Cohérent",A2)))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1CE1A3163D114EBBC71502D9313CA3" ma:contentTypeVersion="12" ma:contentTypeDescription="Crée un document." ma:contentTypeScope="" ma:versionID="c155e4f74a9c1bb7020d578edecbdc05">
  <xsd:schema xmlns:xsd="http://www.w3.org/2001/XMLSchema" xmlns:xs="http://www.w3.org/2001/XMLSchema" xmlns:p="http://schemas.microsoft.com/office/2006/metadata/properties" xmlns:ns2="d79d63c4-a393-4f12-9ca5-e6c766abe979" xmlns:ns3="55538e71-0e91-4c22-8d59-6c53c8b777eb" targetNamespace="http://schemas.microsoft.com/office/2006/metadata/properties" ma:root="true" ma:fieldsID="d149689b84593472ad2062541b51df36" ns2:_="" ns3:_="">
    <xsd:import namespace="d79d63c4-a393-4f12-9ca5-e6c766abe979"/>
    <xsd:import namespace="55538e71-0e91-4c22-8d59-6c53c8b777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d63c4-a393-4f12-9ca5-e6c766abe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538e71-0e91-4c22-8d59-6c53c8b777eb"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0AF25-4586-4946-BB31-3C515F992056}">
  <ds:schemaRefs>
    <ds:schemaRef ds:uri="http://schemas.microsoft.com/sharepoint/v3/contenttype/forms"/>
  </ds:schemaRefs>
</ds:datastoreItem>
</file>

<file path=customXml/itemProps2.xml><?xml version="1.0" encoding="utf-8"?>
<ds:datastoreItem xmlns:ds="http://schemas.openxmlformats.org/officeDocument/2006/customXml" ds:itemID="{6197DF21-6F9D-4C20-BC9B-E833B5D6BDA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79d63c4-a393-4f12-9ca5-e6c766abe979"/>
    <ds:schemaRef ds:uri="http://purl.org/dc/terms/"/>
    <ds:schemaRef ds:uri="55538e71-0e91-4c22-8d59-6c53c8b777eb"/>
    <ds:schemaRef ds:uri="http://www.w3.org/XML/1998/namespace"/>
    <ds:schemaRef ds:uri="http://purl.org/dc/dcmitype/"/>
  </ds:schemaRefs>
</ds:datastoreItem>
</file>

<file path=customXml/itemProps3.xml><?xml version="1.0" encoding="utf-8"?>
<ds:datastoreItem xmlns:ds="http://schemas.openxmlformats.org/officeDocument/2006/customXml" ds:itemID="{086645E3-23C9-4603-A54B-D6FE39F7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9d63c4-a393-4f12-9ca5-e6c766abe979"/>
    <ds:schemaRef ds:uri="55538e71-0e91-4c22-8d59-6c53c8b77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Indicateurs</vt:lpstr>
      <vt:lpstr>Cohérence VF</vt:lpstr>
      <vt:lpstr>Indicateurs!_Hlk69808139</vt:lpstr>
      <vt:lpstr>Indicateurs!Impression_des_titres</vt:lpstr>
      <vt:lpstr>Indicateurs!Zone_d_impression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PALMER Delphine</dc:creator>
  <cp:keywords/>
  <dc:description/>
  <cp:lastModifiedBy>MARION Anaick</cp:lastModifiedBy>
  <cp:revision/>
  <cp:lastPrinted>2023-05-07T22:21:04Z</cp:lastPrinted>
  <dcterms:created xsi:type="dcterms:W3CDTF">2022-02-23T17:52:22Z</dcterms:created>
  <dcterms:modified xsi:type="dcterms:W3CDTF">2024-02-23T09:29:19Z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0x010100EA1CE1A3163D114EBBC71502D9313CA3</vt:lpwstr>
  </property>
</Properties>
</file>