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Z:\1_VSA\24 - Publications\2024\1_1_Maquette du 26 janvier 2024\Séries longues\"/>
    </mc:Choice>
  </mc:AlternateContent>
  <bookViews>
    <workbookView xWindow="0" yWindow="0" windowWidth="19065" windowHeight="10515"/>
  </bookViews>
  <sheets>
    <sheet name="AcquisitionNationalité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" i="1" l="1"/>
  <c r="S3" i="1"/>
  <c r="P3" i="1" l="1"/>
  <c r="R6" i="1" l="1"/>
  <c r="Q6" i="1"/>
  <c r="P6" i="1"/>
  <c r="O6" i="1"/>
  <c r="N6" i="1"/>
  <c r="M6" i="1"/>
  <c r="L6" i="1"/>
  <c r="K6" i="1"/>
  <c r="I16" i="1" l="1"/>
  <c r="H16" i="1"/>
  <c r="G16" i="1"/>
  <c r="F16" i="1"/>
  <c r="E16" i="1"/>
  <c r="C16" i="1"/>
  <c r="S15" i="1"/>
  <c r="S14" i="1"/>
  <c r="R13" i="1"/>
  <c r="Q13" i="1"/>
  <c r="P13" i="1"/>
  <c r="O13" i="1"/>
  <c r="N13" i="1"/>
  <c r="M13" i="1"/>
  <c r="L13" i="1"/>
  <c r="K13" i="1"/>
  <c r="S12" i="1"/>
  <c r="S11" i="1"/>
  <c r="R10" i="1"/>
  <c r="Q10" i="1"/>
  <c r="P10" i="1"/>
  <c r="O10" i="1"/>
  <c r="N10" i="1"/>
  <c r="M10" i="1"/>
  <c r="L10" i="1"/>
  <c r="K10" i="1"/>
  <c r="S7" i="1"/>
  <c r="S8" i="1"/>
  <c r="S5" i="1"/>
  <c r="I5" i="1"/>
  <c r="H5" i="1"/>
  <c r="G5" i="1"/>
  <c r="F5" i="1"/>
  <c r="E5" i="1"/>
  <c r="C5" i="1"/>
  <c r="O3" i="1"/>
  <c r="N3" i="1"/>
  <c r="M3" i="1"/>
  <c r="L3" i="1"/>
  <c r="K3" i="1"/>
  <c r="Q9" i="1" l="1"/>
  <c r="P16" i="1"/>
  <c r="P9" i="1"/>
  <c r="R9" i="1"/>
  <c r="L9" i="1"/>
  <c r="M9" i="1"/>
  <c r="N9" i="1"/>
  <c r="O9" i="1"/>
  <c r="S10" i="1"/>
  <c r="N16" i="1"/>
  <c r="K9" i="1"/>
  <c r="O16" i="1"/>
  <c r="K16" i="1"/>
  <c r="L16" i="1"/>
  <c r="S13" i="1"/>
  <c r="M16" i="1"/>
  <c r="S6" i="1"/>
  <c r="S9" i="1" l="1"/>
  <c r="D16" i="1"/>
  <c r="D5" i="1"/>
  <c r="J16" i="1"/>
  <c r="J5" i="1"/>
  <c r="Q4" i="1" l="1"/>
  <c r="Q16" i="1"/>
  <c r="R16" i="1"/>
  <c r="S16" i="1" s="1"/>
  <c r="R4" i="1"/>
</calcChain>
</file>

<file path=xl/sharedStrings.xml><?xml version="1.0" encoding="utf-8"?>
<sst xmlns="http://schemas.openxmlformats.org/spreadsheetml/2006/main" count="17" uniqueCount="16">
  <si>
    <t>Evolution 2020-2019</t>
  </si>
  <si>
    <t>A-Par décret</t>
  </si>
  <si>
    <t>Naturalisations</t>
  </si>
  <si>
    <t>B-Par déclaration (mariage)</t>
  </si>
  <si>
    <t>Total ascendants</t>
  </si>
  <si>
    <t>En qualité d'ascendant de français - adultes</t>
  </si>
  <si>
    <t>En qualité d'ascendant de français - enfants</t>
  </si>
  <si>
    <t>En qualité de frère et sœur de français - adultes</t>
  </si>
  <si>
    <t>En qualité de frère et sœur de français - enfants</t>
  </si>
  <si>
    <t xml:space="preserve">Total acquisition </t>
  </si>
  <si>
    <t>dont enfants</t>
  </si>
  <si>
    <t>Total fratrie</t>
  </si>
  <si>
    <t>Champ : France</t>
  </si>
  <si>
    <t>Sources : MIOM - DGEF (SDANF – DSED)</t>
  </si>
  <si>
    <t>C-Par déclaration (ascendants et fratries)</t>
  </si>
  <si>
    <t>Par mariage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</si>
</sst>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3" fontId="0" fillId="0" borderId="0" xfId="0" applyNumberFormat="1"/>
    <xf numFmtId="164" fontId="0" fillId="0" borderId="0" xfId="1" applyNumberFormat="1" applyFont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0" fontId="2" fillId="3" borderId="10" xfId="0" applyFont="1" applyFill="1" applyBorder="1" applyAlignment="1">
      <alignment wrapText="1"/>
    </xf>
    <xf numFmtId="0" fontId="3" fillId="3" borderId="11" xfId="0" applyFont="1" applyFill="1" applyBorder="1" applyAlignment="1">
      <alignment horizontal="right" wrapText="1"/>
    </xf>
    <xf numFmtId="0" fontId="2" fillId="3" borderId="11" xfId="0" applyFont="1" applyFill="1" applyBorder="1" applyAlignment="1">
      <alignment wrapText="1"/>
    </xf>
    <xf numFmtId="0" fontId="2" fillId="4" borderId="12" xfId="0" applyFont="1" applyFill="1" applyBorder="1" applyAlignment="1">
      <alignment horizontal="center" vertical="center" wrapText="1"/>
    </xf>
    <xf numFmtId="0" fontId="5" fillId="0" borderId="0" xfId="0" applyFont="1" applyAlignment="1"/>
    <xf numFmtId="3" fontId="2" fillId="0" borderId="8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 wrapText="1"/>
    </xf>
    <xf numFmtId="3" fontId="2" fillId="0" borderId="8" xfId="0" applyNumberFormat="1" applyFont="1" applyBorder="1" applyAlignment="1">
      <alignment vertical="center" wrapText="1"/>
    </xf>
    <xf numFmtId="3" fontId="3" fillId="0" borderId="13" xfId="0" applyNumberFormat="1" applyFont="1" applyBorder="1" applyAlignment="1">
      <alignment vertical="center" wrapText="1"/>
    </xf>
    <xf numFmtId="3" fontId="3" fillId="0" borderId="14" xfId="0" applyNumberFormat="1" applyFont="1" applyBorder="1" applyAlignment="1">
      <alignment vertical="center" wrapText="1"/>
    </xf>
    <xf numFmtId="3" fontId="0" fillId="0" borderId="13" xfId="0" applyNumberFormat="1" applyBorder="1" applyAlignment="1"/>
    <xf numFmtId="3" fontId="0" fillId="0" borderId="14" xfId="0" applyNumberFormat="1" applyBorder="1" applyAlignment="1"/>
    <xf numFmtId="3" fontId="2" fillId="0" borderId="9" xfId="0" applyNumberFormat="1" applyFont="1" applyBorder="1" applyAlignment="1">
      <alignment vertical="center" wrapText="1"/>
    </xf>
    <xf numFmtId="3" fontId="2" fillId="0" borderId="6" xfId="0" applyNumberFormat="1" applyFont="1" applyBorder="1" applyAlignment="1">
      <alignment vertical="center" wrapText="1"/>
    </xf>
    <xf numFmtId="164" fontId="3" fillId="3" borderId="5" xfId="1" applyNumberFormat="1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left" wrapText="1" indent="1"/>
    </xf>
    <xf numFmtId="0" fontId="3" fillId="3" borderId="11" xfId="0" applyFont="1" applyFill="1" applyBorder="1" applyAlignment="1">
      <alignment horizontal="left" wrapText="1" indent="1"/>
    </xf>
    <xf numFmtId="164" fontId="2" fillId="3" borderId="5" xfId="1" applyNumberFormat="1" applyFont="1" applyFill="1" applyBorder="1" applyAlignment="1">
      <alignment vertical="center" wrapText="1"/>
    </xf>
    <xf numFmtId="164" fontId="2" fillId="3" borderId="7" xfId="1" applyNumberFormat="1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left" wrapText="1" indent="3"/>
    </xf>
    <xf numFmtId="3" fontId="6" fillId="0" borderId="13" xfId="0" applyNumberFormat="1" applyFont="1" applyBorder="1" applyAlignment="1">
      <alignment vertical="center" wrapText="1"/>
    </xf>
    <xf numFmtId="3" fontId="6" fillId="0" borderId="14" xfId="0" applyNumberFormat="1" applyFont="1" applyBorder="1" applyAlignment="1">
      <alignment vertical="center" wrapText="1"/>
    </xf>
    <xf numFmtId="3" fontId="6" fillId="0" borderId="8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164" fontId="6" fillId="3" borderId="5" xfId="1" applyNumberFormat="1" applyFont="1" applyFill="1" applyBorder="1" applyAlignment="1">
      <alignment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3"/>
  <sheetViews>
    <sheetView tabSelected="1" zoomScale="70" zoomScaleNormal="70" workbookViewId="0">
      <pane xSplit="2" topLeftCell="C1" activePane="topRight" state="frozen"/>
      <selection pane="topRight"/>
    </sheetView>
  </sheetViews>
  <sheetFormatPr baseColWidth="10" defaultRowHeight="15" outlineLevelRow="2" x14ac:dyDescent="0.25"/>
  <cols>
    <col min="2" max="2" width="50.85546875" bestFit="1" customWidth="1"/>
  </cols>
  <sheetData>
    <row r="1" spans="2:22" ht="15.75" thickBot="1" x14ac:dyDescent="0.3"/>
    <row r="2" spans="2:22" ht="25.5" customHeight="1" thickBot="1" x14ac:dyDescent="0.3">
      <c r="B2" s="7"/>
      <c r="C2" s="4">
        <v>2008</v>
      </c>
      <c r="D2" s="5">
        <v>2009</v>
      </c>
      <c r="E2" s="5">
        <v>2010</v>
      </c>
      <c r="F2" s="5">
        <v>2011</v>
      </c>
      <c r="G2" s="5">
        <v>2012</v>
      </c>
      <c r="H2" s="5">
        <v>2013</v>
      </c>
      <c r="I2" s="5">
        <v>2014</v>
      </c>
      <c r="J2" s="5">
        <v>2015</v>
      </c>
      <c r="K2" s="5">
        <v>2016</v>
      </c>
      <c r="L2" s="5">
        <v>2017</v>
      </c>
      <c r="M2" s="5">
        <v>2018</v>
      </c>
      <c r="N2" s="5">
        <v>2019</v>
      </c>
      <c r="O2" s="5">
        <v>2020</v>
      </c>
      <c r="P2" s="5">
        <v>2021</v>
      </c>
      <c r="Q2" s="5">
        <v>2022</v>
      </c>
      <c r="R2" s="5">
        <v>2023</v>
      </c>
      <c r="S2" s="6" t="s">
        <v>0</v>
      </c>
    </row>
    <row r="3" spans="2:22" ht="25.5" customHeight="1" x14ac:dyDescent="0.25">
      <c r="B3" s="8" t="s">
        <v>1</v>
      </c>
      <c r="C3" s="13">
        <v>91918</v>
      </c>
      <c r="D3" s="14">
        <v>91948</v>
      </c>
      <c r="E3" s="14">
        <v>94573</v>
      </c>
      <c r="F3" s="14">
        <v>66273</v>
      </c>
      <c r="G3" s="14">
        <v>46003</v>
      </c>
      <c r="H3" s="14">
        <v>52207</v>
      </c>
      <c r="I3" s="14">
        <v>57610</v>
      </c>
      <c r="J3" s="14">
        <v>61564</v>
      </c>
      <c r="K3" s="14">
        <f t="shared" ref="K3:P3" si="0">SUM(K4:K5)</f>
        <v>68067</v>
      </c>
      <c r="L3" s="14">
        <f t="shared" si="0"/>
        <v>65654</v>
      </c>
      <c r="M3" s="14">
        <f t="shared" si="0"/>
        <v>55830</v>
      </c>
      <c r="N3" s="14">
        <f t="shared" si="0"/>
        <v>49671</v>
      </c>
      <c r="O3" s="14">
        <f t="shared" si="0"/>
        <v>41927</v>
      </c>
      <c r="P3" s="14">
        <f t="shared" si="0"/>
        <v>75249</v>
      </c>
      <c r="Q3" s="14">
        <v>60556</v>
      </c>
      <c r="R3" s="14">
        <v>40064</v>
      </c>
      <c r="S3" s="28">
        <f>(R3-Q3)/Q3</f>
        <v>-0.33839751634850385</v>
      </c>
    </row>
    <row r="4" spans="2:22" ht="25.5" customHeight="1" x14ac:dyDescent="0.25">
      <c r="B4" s="9" t="s">
        <v>10</v>
      </c>
      <c r="C4" s="15">
        <v>28876</v>
      </c>
      <c r="D4" s="16">
        <v>28435</v>
      </c>
      <c r="E4" s="17">
        <v>29268</v>
      </c>
      <c r="F4" s="16">
        <v>19794</v>
      </c>
      <c r="G4" s="16">
        <v>13128</v>
      </c>
      <c r="H4" s="16">
        <v>14114</v>
      </c>
      <c r="I4" s="16">
        <v>16669</v>
      </c>
      <c r="J4" s="16">
        <v>18070</v>
      </c>
      <c r="K4" s="16">
        <v>19234</v>
      </c>
      <c r="L4" s="16">
        <v>18022</v>
      </c>
      <c r="M4" s="16">
        <v>14975</v>
      </c>
      <c r="N4" s="16">
        <v>13209</v>
      </c>
      <c r="O4" s="16">
        <v>10946</v>
      </c>
      <c r="P4" s="16">
        <v>20578</v>
      </c>
      <c r="Q4" s="16">
        <f>Q3-Q5</f>
        <v>15643</v>
      </c>
      <c r="R4" s="16">
        <f>R3-R5</f>
        <v>9697</v>
      </c>
      <c r="S4" s="25">
        <f>(R4-Q4)/Q4</f>
        <v>-0.38010611775234932</v>
      </c>
    </row>
    <row r="5" spans="2:22" ht="25.5" customHeight="1" x14ac:dyDescent="0.25">
      <c r="B5" s="27" t="s">
        <v>2</v>
      </c>
      <c r="C5" s="15">
        <f t="shared" ref="C5:H5" si="1">C3-C4</f>
        <v>63042</v>
      </c>
      <c r="D5" s="16">
        <f t="shared" si="1"/>
        <v>63513</v>
      </c>
      <c r="E5" s="16">
        <f t="shared" si="1"/>
        <v>65305</v>
      </c>
      <c r="F5" s="16">
        <f t="shared" si="1"/>
        <v>46479</v>
      </c>
      <c r="G5" s="16">
        <f t="shared" si="1"/>
        <v>32875</v>
      </c>
      <c r="H5" s="16">
        <f t="shared" si="1"/>
        <v>38093</v>
      </c>
      <c r="I5" s="16">
        <f>I3-I4</f>
        <v>40941</v>
      </c>
      <c r="J5" s="16">
        <f>J3-J4</f>
        <v>43494</v>
      </c>
      <c r="K5" s="16">
        <v>48833</v>
      </c>
      <c r="L5" s="16">
        <v>47632</v>
      </c>
      <c r="M5" s="16">
        <v>40855</v>
      </c>
      <c r="N5" s="16">
        <v>36462</v>
      </c>
      <c r="O5" s="16">
        <v>30981</v>
      </c>
      <c r="P5" s="16">
        <v>54671</v>
      </c>
      <c r="Q5" s="16">
        <v>44913</v>
      </c>
      <c r="R5" s="16">
        <v>30367</v>
      </c>
      <c r="S5" s="25">
        <f>(R5-Q5)/Q5</f>
        <v>-0.3238705942600138</v>
      </c>
      <c r="T5" s="1"/>
    </row>
    <row r="6" spans="2:22" ht="25.5" customHeight="1" x14ac:dyDescent="0.25">
      <c r="B6" s="10" t="s">
        <v>3</v>
      </c>
      <c r="C6" s="18">
        <v>16213</v>
      </c>
      <c r="D6" s="14">
        <v>16355</v>
      </c>
      <c r="E6" s="14">
        <v>21923</v>
      </c>
      <c r="F6" s="14">
        <v>21664</v>
      </c>
      <c r="G6" s="14">
        <v>22382</v>
      </c>
      <c r="H6" s="14">
        <v>17513</v>
      </c>
      <c r="I6" s="14">
        <v>19725</v>
      </c>
      <c r="J6" s="14">
        <v>25044</v>
      </c>
      <c r="K6" s="14">
        <f t="shared" ref="K6:R6" si="2">SUM(K7:K8)</f>
        <v>20702</v>
      </c>
      <c r="L6" s="14">
        <f t="shared" si="2"/>
        <v>17476</v>
      </c>
      <c r="M6" s="14">
        <f t="shared" si="2"/>
        <v>21000</v>
      </c>
      <c r="N6" s="14">
        <f t="shared" si="2"/>
        <v>25262</v>
      </c>
      <c r="O6" s="14">
        <f t="shared" si="2"/>
        <v>18223</v>
      </c>
      <c r="P6" s="14">
        <f t="shared" si="2"/>
        <v>17280</v>
      </c>
      <c r="Q6" s="14">
        <f t="shared" si="2"/>
        <v>16465</v>
      </c>
      <c r="R6" s="14">
        <f t="shared" si="2"/>
        <v>19455</v>
      </c>
      <c r="S6" s="28">
        <f>(R6-Q6)/Q6</f>
        <v>0.1815973276647434</v>
      </c>
    </row>
    <row r="7" spans="2:22" ht="25.5" customHeight="1" x14ac:dyDescent="0.25">
      <c r="B7" s="9" t="s">
        <v>10</v>
      </c>
      <c r="C7" s="15">
        <v>628</v>
      </c>
      <c r="D7" s="16">
        <v>700</v>
      </c>
      <c r="E7" s="16">
        <v>901</v>
      </c>
      <c r="F7" s="16">
        <v>945</v>
      </c>
      <c r="G7" s="16">
        <v>857</v>
      </c>
      <c r="H7" s="16">
        <v>727</v>
      </c>
      <c r="I7" s="16">
        <v>725</v>
      </c>
      <c r="J7" s="16">
        <v>891</v>
      </c>
      <c r="K7" s="16">
        <v>714</v>
      </c>
      <c r="L7" s="16">
        <v>519</v>
      </c>
      <c r="M7" s="16">
        <v>568</v>
      </c>
      <c r="N7" s="16">
        <v>715</v>
      </c>
      <c r="O7" s="16">
        <v>499</v>
      </c>
      <c r="P7" s="16">
        <v>500</v>
      </c>
      <c r="Q7" s="16">
        <v>504</v>
      </c>
      <c r="R7" s="16">
        <v>534</v>
      </c>
      <c r="S7" s="25">
        <f t="shared" ref="S7:S16" si="3">(R7-Q7)/Q7</f>
        <v>5.9523809523809521E-2</v>
      </c>
    </row>
    <row r="8" spans="2:22" ht="25.5" customHeight="1" x14ac:dyDescent="0.25">
      <c r="B8" s="27" t="s">
        <v>15</v>
      </c>
      <c r="C8" s="15">
        <v>15585</v>
      </c>
      <c r="D8" s="16">
        <v>15655</v>
      </c>
      <c r="E8" s="16">
        <v>21022</v>
      </c>
      <c r="F8" s="16">
        <v>20719</v>
      </c>
      <c r="G8" s="16">
        <v>21525</v>
      </c>
      <c r="H8" s="16">
        <v>16786</v>
      </c>
      <c r="I8" s="16">
        <v>19000</v>
      </c>
      <c r="J8" s="16">
        <v>24153</v>
      </c>
      <c r="K8" s="16">
        <v>19988</v>
      </c>
      <c r="L8" s="16">
        <v>16957</v>
      </c>
      <c r="M8" s="16">
        <v>20432</v>
      </c>
      <c r="N8" s="16">
        <v>24547</v>
      </c>
      <c r="O8" s="16">
        <v>17724</v>
      </c>
      <c r="P8" s="16">
        <v>16780</v>
      </c>
      <c r="Q8" s="16">
        <v>15961</v>
      </c>
      <c r="R8" s="16">
        <v>18921</v>
      </c>
      <c r="S8" s="25">
        <f>(R8-Q8)/Q8</f>
        <v>0.18545203934590565</v>
      </c>
    </row>
    <row r="9" spans="2:22" ht="25.5" customHeight="1" x14ac:dyDescent="0.25">
      <c r="B9" s="10" t="s">
        <v>14</v>
      </c>
      <c r="C9" s="21"/>
      <c r="D9" s="22"/>
      <c r="E9" s="20"/>
      <c r="F9" s="20"/>
      <c r="G9" s="20"/>
      <c r="H9" s="20"/>
      <c r="I9" s="20"/>
      <c r="J9" s="15"/>
      <c r="K9" s="14">
        <f t="shared" ref="K9:R9" si="4">SUM(K10+K13)</f>
        <v>6</v>
      </c>
      <c r="L9" s="14">
        <f t="shared" si="4"/>
        <v>544</v>
      </c>
      <c r="M9" s="14">
        <f t="shared" si="4"/>
        <v>948</v>
      </c>
      <c r="N9" s="14">
        <f t="shared" si="4"/>
        <v>1777</v>
      </c>
      <c r="O9" s="14">
        <f t="shared" si="4"/>
        <v>1221</v>
      </c>
      <c r="P9" s="14">
        <f t="shared" si="4"/>
        <v>1563</v>
      </c>
      <c r="Q9" s="14">
        <f t="shared" si="4"/>
        <v>1690</v>
      </c>
      <c r="R9" s="14">
        <f t="shared" si="4"/>
        <v>2121</v>
      </c>
      <c r="S9" s="28">
        <f>(R9-Q9)/Q9</f>
        <v>0.25502958579881657</v>
      </c>
      <c r="T9" s="2"/>
      <c r="U9" s="2"/>
      <c r="V9" s="3"/>
    </row>
    <row r="10" spans="2:22" ht="23.25" customHeight="1" outlineLevel="1" x14ac:dyDescent="0.25">
      <c r="B10" s="26" t="s">
        <v>4</v>
      </c>
      <c r="C10" s="19"/>
      <c r="D10" s="20"/>
      <c r="E10" s="20"/>
      <c r="F10" s="20"/>
      <c r="G10" s="20"/>
      <c r="H10" s="20"/>
      <c r="I10" s="20"/>
      <c r="J10" s="15"/>
      <c r="K10" s="14">
        <f>SUM(K11:K12)</f>
        <v>3</v>
      </c>
      <c r="L10" s="14">
        <f>SUM(L11:L12)</f>
        <v>314</v>
      </c>
      <c r="M10" s="14">
        <f>SUM(M11:M12)</f>
        <v>529</v>
      </c>
      <c r="N10" s="14">
        <f>SUM(N11:N12)</f>
        <v>982</v>
      </c>
      <c r="O10" s="14">
        <f>SUM(O11:O12)</f>
        <v>651</v>
      </c>
      <c r="P10" s="14">
        <f t="shared" ref="P10:R10" si="5">SUM(P11:P12)</f>
        <v>751</v>
      </c>
      <c r="Q10" s="14">
        <f t="shared" si="5"/>
        <v>851</v>
      </c>
      <c r="R10" s="14">
        <f t="shared" si="5"/>
        <v>1189</v>
      </c>
      <c r="S10" s="25">
        <f t="shared" si="3"/>
        <v>0.39717978848413632</v>
      </c>
    </row>
    <row r="11" spans="2:22" ht="25.5" customHeight="1" outlineLevel="2" x14ac:dyDescent="0.25">
      <c r="B11" s="30" t="s">
        <v>5</v>
      </c>
      <c r="C11" s="31"/>
      <c r="D11" s="32"/>
      <c r="E11" s="32"/>
      <c r="F11" s="32"/>
      <c r="G11" s="32"/>
      <c r="H11" s="32"/>
      <c r="I11" s="32"/>
      <c r="J11" s="33"/>
      <c r="K11" s="34">
        <v>3</v>
      </c>
      <c r="L11" s="34">
        <v>309</v>
      </c>
      <c r="M11" s="34">
        <v>512</v>
      </c>
      <c r="N11" s="34">
        <v>965</v>
      </c>
      <c r="O11" s="34">
        <v>644</v>
      </c>
      <c r="P11" s="34">
        <v>738</v>
      </c>
      <c r="Q11" s="34">
        <v>827</v>
      </c>
      <c r="R11" s="34">
        <v>1176</v>
      </c>
      <c r="S11" s="35">
        <f t="shared" si="3"/>
        <v>0.42200725513905685</v>
      </c>
    </row>
    <row r="12" spans="2:22" ht="25.5" customHeight="1" outlineLevel="2" x14ac:dyDescent="0.25">
      <c r="B12" s="30" t="s">
        <v>6</v>
      </c>
      <c r="C12" s="31"/>
      <c r="D12" s="32"/>
      <c r="E12" s="32"/>
      <c r="F12" s="32"/>
      <c r="G12" s="32"/>
      <c r="H12" s="32"/>
      <c r="I12" s="32"/>
      <c r="J12" s="33"/>
      <c r="K12" s="34"/>
      <c r="L12" s="34">
        <v>5</v>
      </c>
      <c r="M12" s="34">
        <v>17</v>
      </c>
      <c r="N12" s="34">
        <v>17</v>
      </c>
      <c r="O12" s="34">
        <v>7</v>
      </c>
      <c r="P12" s="34">
        <v>13</v>
      </c>
      <c r="Q12" s="34">
        <v>24</v>
      </c>
      <c r="R12" s="34">
        <v>13</v>
      </c>
      <c r="S12" s="35">
        <f t="shared" si="3"/>
        <v>-0.45833333333333331</v>
      </c>
    </row>
    <row r="13" spans="2:22" ht="25.5" customHeight="1" outlineLevel="1" x14ac:dyDescent="0.25">
      <c r="B13" s="26" t="s">
        <v>11</v>
      </c>
      <c r="C13" s="19"/>
      <c r="D13" s="20"/>
      <c r="E13" s="20"/>
      <c r="F13" s="20"/>
      <c r="G13" s="20"/>
      <c r="H13" s="20"/>
      <c r="I13" s="20"/>
      <c r="J13" s="15"/>
      <c r="K13" s="14">
        <f>SUM(K14:K15)</f>
        <v>3</v>
      </c>
      <c r="L13" s="14">
        <f>SUM(L14:L15)</f>
        <v>230</v>
      </c>
      <c r="M13" s="14">
        <f>SUM(M14:M15)</f>
        <v>419</v>
      </c>
      <c r="N13" s="14">
        <f>SUM(N14:N15)</f>
        <v>795</v>
      </c>
      <c r="O13" s="14">
        <f>SUM(O14:O15)</f>
        <v>570</v>
      </c>
      <c r="P13" s="14">
        <f t="shared" ref="P13:R13" si="6">SUM(P14:P15)</f>
        <v>812</v>
      </c>
      <c r="Q13" s="14">
        <f t="shared" si="6"/>
        <v>839</v>
      </c>
      <c r="R13" s="14">
        <f t="shared" si="6"/>
        <v>932</v>
      </c>
      <c r="S13" s="25">
        <f t="shared" si="3"/>
        <v>0.11084624553039332</v>
      </c>
    </row>
    <row r="14" spans="2:22" ht="25.5" customHeight="1" outlineLevel="2" x14ac:dyDescent="0.25">
      <c r="B14" s="30" t="s">
        <v>7</v>
      </c>
      <c r="C14" s="31"/>
      <c r="D14" s="32"/>
      <c r="E14" s="32"/>
      <c r="F14" s="32"/>
      <c r="G14" s="32"/>
      <c r="H14" s="32"/>
      <c r="I14" s="32"/>
      <c r="J14" s="33"/>
      <c r="K14" s="34">
        <v>3</v>
      </c>
      <c r="L14" s="34">
        <v>193</v>
      </c>
      <c r="M14" s="34">
        <v>337</v>
      </c>
      <c r="N14" s="34">
        <v>655</v>
      </c>
      <c r="O14" s="34">
        <v>476</v>
      </c>
      <c r="P14" s="34">
        <v>679</v>
      </c>
      <c r="Q14" s="34">
        <v>695</v>
      </c>
      <c r="R14" s="34">
        <v>820</v>
      </c>
      <c r="S14" s="35">
        <f t="shared" si="3"/>
        <v>0.17985611510791366</v>
      </c>
    </row>
    <row r="15" spans="2:22" ht="25.5" customHeight="1" outlineLevel="2" x14ac:dyDescent="0.25">
      <c r="B15" s="30" t="s">
        <v>8</v>
      </c>
      <c r="C15" s="31"/>
      <c r="D15" s="32"/>
      <c r="E15" s="32"/>
      <c r="F15" s="32"/>
      <c r="G15" s="32"/>
      <c r="H15" s="32"/>
      <c r="I15" s="32"/>
      <c r="J15" s="33"/>
      <c r="K15" s="34"/>
      <c r="L15" s="34">
        <v>37</v>
      </c>
      <c r="M15" s="34">
        <v>82</v>
      </c>
      <c r="N15" s="34">
        <v>140</v>
      </c>
      <c r="O15" s="34">
        <v>94</v>
      </c>
      <c r="P15" s="34">
        <v>133</v>
      </c>
      <c r="Q15" s="34">
        <v>144</v>
      </c>
      <c r="R15" s="34">
        <v>112</v>
      </c>
      <c r="S15" s="35">
        <f t="shared" si="3"/>
        <v>-0.22222222222222221</v>
      </c>
    </row>
    <row r="16" spans="2:22" ht="25.5" customHeight="1" thickBot="1" x14ac:dyDescent="0.3">
      <c r="B16" s="11" t="s">
        <v>9</v>
      </c>
      <c r="C16" s="23">
        <f t="shared" ref="C16:J16" si="7">C3+C6</f>
        <v>108131</v>
      </c>
      <c r="D16" s="24">
        <f t="shared" si="7"/>
        <v>108303</v>
      </c>
      <c r="E16" s="24">
        <f t="shared" si="7"/>
        <v>116496</v>
      </c>
      <c r="F16" s="24">
        <f t="shared" si="7"/>
        <v>87937</v>
      </c>
      <c r="G16" s="24">
        <f t="shared" si="7"/>
        <v>68385</v>
      </c>
      <c r="H16" s="24">
        <f t="shared" si="7"/>
        <v>69720</v>
      </c>
      <c r="I16" s="24">
        <f t="shared" si="7"/>
        <v>77335</v>
      </c>
      <c r="J16" s="24">
        <f t="shared" si="7"/>
        <v>86608</v>
      </c>
      <c r="K16" s="24">
        <f t="shared" ref="K16:R16" si="8">K3+K6+K10+K13</f>
        <v>88775</v>
      </c>
      <c r="L16" s="24">
        <f t="shared" si="8"/>
        <v>83674</v>
      </c>
      <c r="M16" s="24">
        <f t="shared" si="8"/>
        <v>77778</v>
      </c>
      <c r="N16" s="24">
        <f t="shared" si="8"/>
        <v>76710</v>
      </c>
      <c r="O16" s="24">
        <f t="shared" si="8"/>
        <v>61371</v>
      </c>
      <c r="P16" s="24">
        <f t="shared" si="8"/>
        <v>94092</v>
      </c>
      <c r="Q16" s="24">
        <f t="shared" si="8"/>
        <v>78711</v>
      </c>
      <c r="R16" s="24">
        <f t="shared" si="8"/>
        <v>61640</v>
      </c>
      <c r="S16" s="29">
        <f t="shared" si="3"/>
        <v>-0.21688201140882468</v>
      </c>
    </row>
    <row r="17" spans="2:2" x14ac:dyDescent="0.25">
      <c r="B17" s="12" t="s">
        <v>13</v>
      </c>
    </row>
    <row r="18" spans="2:2" x14ac:dyDescent="0.25">
      <c r="B18" t="s">
        <v>12</v>
      </c>
    </row>
    <row r="20" spans="2:2" ht="25.5" customHeight="1" x14ac:dyDescent="0.25"/>
    <row r="21" spans="2:2" ht="25.5" customHeight="1" x14ac:dyDescent="0.25"/>
    <row r="22" spans="2:2" ht="25.5" customHeight="1" x14ac:dyDescent="0.25"/>
    <row r="23" spans="2:2" ht="25.5" customHeight="1" x14ac:dyDescent="0.25"/>
    <row r="24" spans="2:2" ht="25.5" customHeight="1" x14ac:dyDescent="0.25"/>
    <row r="25" spans="2:2" ht="25.5" customHeight="1" x14ac:dyDescent="0.25"/>
    <row r="26" spans="2:2" ht="25.5" customHeight="1" x14ac:dyDescent="0.25"/>
    <row r="27" spans="2:2" ht="25.5" customHeight="1" x14ac:dyDescent="0.25"/>
    <row r="28" spans="2:2" ht="25.5" customHeight="1" x14ac:dyDescent="0.25"/>
    <row r="29" spans="2:2" ht="25.5" customHeight="1" x14ac:dyDescent="0.25"/>
    <row r="30" spans="2:2" ht="25.5" customHeight="1" x14ac:dyDescent="0.25"/>
    <row r="31" spans="2:2" ht="25.5" customHeight="1" x14ac:dyDescent="0.25"/>
    <row r="32" spans="2:2" ht="25.5" customHeight="1" x14ac:dyDescent="0.25"/>
    <row r="33" ht="25.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AcquisitionNationalité</vt:lpstr>
    </vt:vector>
  </TitlesOfParts>
  <Company>DSIC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GHIORGHITA Eliza</dc:creator>
  <cp:lastModifiedBy>Guillaume MORDANT</cp:lastModifiedBy>
  <dcterms:created xsi:type="dcterms:W3CDTF">2024-01-17T18:17:37Z</dcterms:created>
  <dcterms:modified xsi:type="dcterms:W3CDTF">2024-01-24T12:07:30Z</dcterms:modified>
</cp:coreProperties>
</file>